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e\Desktop\"/>
    </mc:Choice>
  </mc:AlternateContent>
  <xr:revisionPtr revIDLastSave="0" documentId="13_ncr:1_{99E25343-742B-40DB-8447-113FDF7067AB}" xr6:coauthVersionLast="47" xr6:coauthVersionMax="47" xr10:uidLastSave="{00000000-0000-0000-0000-000000000000}"/>
  <bookViews>
    <workbookView xWindow="-120" yWindow="-120" windowWidth="29040" windowHeight="16440" xr2:uid="{E68D315C-E1DE-4921-9A4F-F9AE842AC801}"/>
  </bookViews>
  <sheets>
    <sheet name="PF guia" sheetId="13" r:id="rId1"/>
    <sheet name="PF" sheetId="14" r:id="rId2"/>
    <sheet name=" ML guia" sheetId="4" r:id="rId3"/>
    <sheet name=" ML" sheetId="15" r:id="rId4"/>
    <sheet name="Crono guia" sheetId="3" r:id="rId5"/>
    <sheet name="Crono" sheetId="10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4" l="1"/>
  <c r="G16" i="14" s="1"/>
  <c r="F54" i="14"/>
  <c r="E17" i="14"/>
  <c r="G17" i="14" s="1"/>
  <c r="E15" i="14"/>
  <c r="G15" i="14" s="1"/>
  <c r="F58" i="14"/>
  <c r="E53" i="14"/>
  <c r="G53" i="14" s="1"/>
  <c r="E52" i="14"/>
  <c r="G52" i="14" s="1"/>
  <c r="E51" i="14"/>
  <c r="G51" i="14" s="1"/>
  <c r="E50" i="14"/>
  <c r="G49" i="14"/>
  <c r="F46" i="14"/>
  <c r="E45" i="14"/>
  <c r="G45" i="14" s="1"/>
  <c r="E44" i="14"/>
  <c r="G44" i="14" s="1"/>
  <c r="E43" i="14"/>
  <c r="G43" i="14" s="1"/>
  <c r="E42" i="14"/>
  <c r="G42" i="14" s="1"/>
  <c r="G41" i="14"/>
  <c r="F38" i="14"/>
  <c r="E37" i="14"/>
  <c r="E36" i="14"/>
  <c r="G36" i="14" s="1"/>
  <c r="E35" i="14"/>
  <c r="G35" i="14" s="1"/>
  <c r="E34" i="14"/>
  <c r="G34" i="14" s="1"/>
  <c r="G33" i="14"/>
  <c r="F30" i="14"/>
  <c r="E29" i="14"/>
  <c r="G29" i="14" s="1"/>
  <c r="E28" i="14"/>
  <c r="G28" i="14" s="1"/>
  <c r="E27" i="14"/>
  <c r="G27" i="14" s="1"/>
  <c r="G26" i="14"/>
  <c r="F23" i="14"/>
  <c r="E22" i="14"/>
  <c r="G22" i="14" s="1"/>
  <c r="E21" i="14"/>
  <c r="G21" i="14" s="1"/>
  <c r="E20" i="14"/>
  <c r="G20" i="14" s="1"/>
  <c r="E19" i="14"/>
  <c r="G19" i="14" s="1"/>
  <c r="E18" i="14"/>
  <c r="G18" i="14" s="1"/>
  <c r="E14" i="14"/>
  <c r="G14" i="14" s="1"/>
  <c r="E13" i="14"/>
  <c r="G13" i="14" s="1"/>
  <c r="G12" i="14"/>
  <c r="F9" i="14"/>
  <c r="E8" i="14"/>
  <c r="G8" i="14" s="1"/>
  <c r="E7" i="14"/>
  <c r="G7" i="14" s="1"/>
  <c r="E6" i="14"/>
  <c r="G6" i="14" s="1"/>
  <c r="G5" i="14"/>
  <c r="G26" i="13"/>
  <c r="G49" i="13"/>
  <c r="G41" i="13"/>
  <c r="G33" i="13"/>
  <c r="G12" i="13"/>
  <c r="G5" i="13"/>
  <c r="F58" i="13"/>
  <c r="F54" i="13"/>
  <c r="E53" i="13"/>
  <c r="G53" i="13" s="1"/>
  <c r="E52" i="13"/>
  <c r="G52" i="13" s="1"/>
  <c r="E51" i="13"/>
  <c r="G51" i="13" s="1"/>
  <c r="E50" i="13"/>
  <c r="F46" i="13"/>
  <c r="E45" i="13"/>
  <c r="G45" i="13" s="1"/>
  <c r="E44" i="13"/>
  <c r="G44" i="13" s="1"/>
  <c r="E43" i="13"/>
  <c r="G43" i="13" s="1"/>
  <c r="E42" i="13"/>
  <c r="G42" i="13" s="1"/>
  <c r="F38" i="13"/>
  <c r="E37" i="13"/>
  <c r="G37" i="13" s="1"/>
  <c r="E36" i="13"/>
  <c r="G36" i="13" s="1"/>
  <c r="E35" i="13"/>
  <c r="G35" i="13" s="1"/>
  <c r="E34" i="13"/>
  <c r="G34" i="13" s="1"/>
  <c r="F30" i="13"/>
  <c r="E29" i="13"/>
  <c r="G29" i="13" s="1"/>
  <c r="E28" i="13"/>
  <c r="G28" i="13" s="1"/>
  <c r="E27" i="13"/>
  <c r="F23" i="13"/>
  <c r="E22" i="13"/>
  <c r="G22" i="13" s="1"/>
  <c r="E21" i="13"/>
  <c r="G21" i="13" s="1"/>
  <c r="E20" i="13"/>
  <c r="G20" i="13" s="1"/>
  <c r="E19" i="13"/>
  <c r="G19" i="13" s="1"/>
  <c r="E18" i="13"/>
  <c r="G18" i="13" s="1"/>
  <c r="E17" i="13"/>
  <c r="G17" i="13" s="1"/>
  <c r="E16" i="13"/>
  <c r="G16" i="13" s="1"/>
  <c r="E15" i="13"/>
  <c r="G15" i="13" s="1"/>
  <c r="E14" i="13"/>
  <c r="G14" i="13" s="1"/>
  <c r="E13" i="13"/>
  <c r="G13" i="13" s="1"/>
  <c r="F9" i="13"/>
  <c r="E8" i="13"/>
  <c r="G8" i="13" s="1"/>
  <c r="E7" i="13"/>
  <c r="G7" i="13" s="1"/>
  <c r="E6" i="13"/>
  <c r="G6" i="13" s="1"/>
  <c r="F55" i="14" l="1"/>
  <c r="F60" i="14" s="1"/>
  <c r="E54" i="14"/>
  <c r="G46" i="14"/>
  <c r="E46" i="14"/>
  <c r="E38" i="14"/>
  <c r="G30" i="14"/>
  <c r="G9" i="14"/>
  <c r="G23" i="14"/>
  <c r="E9" i="14"/>
  <c r="G50" i="14"/>
  <c r="G54" i="14" s="1"/>
  <c r="E30" i="14"/>
  <c r="G37" i="14"/>
  <c r="G38" i="14" s="1"/>
  <c r="E23" i="14"/>
  <c r="E30" i="13"/>
  <c r="G27" i="13"/>
  <c r="G30" i="13" s="1"/>
  <c r="E9" i="13"/>
  <c r="E38" i="13"/>
  <c r="E23" i="13"/>
  <c r="G50" i="13"/>
  <c r="G54" i="13" s="1"/>
  <c r="F55" i="13"/>
  <c r="F60" i="13" s="1"/>
  <c r="G46" i="13"/>
  <c r="E46" i="13"/>
  <c r="G9" i="13"/>
  <c r="G23" i="13"/>
  <c r="G38" i="13"/>
  <c r="E54" i="13"/>
  <c r="G55" i="14" l="1"/>
  <c r="E55" i="14"/>
  <c r="G55" i="13"/>
  <c r="E55" i="13"/>
  <c r="E57" i="14" l="1"/>
  <c r="E57" i="13"/>
  <c r="G57" i="13" s="1"/>
  <c r="E58" i="14" l="1"/>
  <c r="G57" i="14"/>
  <c r="G58" i="14" s="1"/>
  <c r="G60" i="14" s="1"/>
  <c r="G58" i="13"/>
  <c r="G60" i="13" s="1"/>
  <c r="E58" i="13"/>
  <c r="E60" i="14" l="1"/>
  <c r="G61" i="14" s="1"/>
  <c r="E60" i="13"/>
  <c r="F61" i="13" s="1"/>
  <c r="G61" i="13" l="1"/>
  <c r="F61" i="14"/>
  <c r="H46" i="14"/>
  <c r="H54" i="14"/>
  <c r="H38" i="14"/>
  <c r="H30" i="14"/>
  <c r="H9" i="14"/>
  <c r="H23" i="14"/>
  <c r="H58" i="14"/>
  <c r="H30" i="13"/>
  <c r="H9" i="13"/>
  <c r="H23" i="13"/>
  <c r="H38" i="13"/>
  <c r="H46" i="13"/>
  <c r="H54" i="13"/>
  <c r="H58" i="13"/>
  <c r="H60" i="14" l="1"/>
  <c r="H60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micma</author>
  </authors>
  <commentList>
    <comment ref="A1" authorId="0" shapeId="0" xr:uid="{1AEACA73-A078-43F2-8714-A48F44997EA5}">
      <text>
        <r>
          <rPr>
            <sz val="10"/>
            <color indexed="81"/>
            <rFont val="Tahoma"/>
            <family val="2"/>
          </rPr>
          <t xml:space="preserve">
El Plan Financiero debe presentarse según el modelo propuesto (código de </t>
        </r>
        <r>
          <rPr>
            <b/>
            <sz val="10"/>
            <color indexed="81"/>
            <rFont val="Tahoma"/>
            <family val="2"/>
          </rPr>
          <t>sección</t>
        </r>
        <r>
          <rPr>
            <sz val="10"/>
            <color indexed="81"/>
            <rFont val="Tahoma"/>
            <family val="2"/>
          </rPr>
          <t xml:space="preserve"> 1 dígito; código de </t>
        </r>
        <r>
          <rPr>
            <b/>
            <sz val="10"/>
            <color indexed="81"/>
            <rFont val="Tahoma"/>
            <family val="2"/>
          </rPr>
          <t>categoría</t>
        </r>
        <r>
          <rPr>
            <sz val="10"/>
            <color indexed="81"/>
            <rFont val="Tahoma"/>
            <family val="2"/>
          </rPr>
          <t xml:space="preserve"> 2 dígitos; código de </t>
        </r>
        <r>
          <rPr>
            <b/>
            <sz val="10"/>
            <color indexed="81"/>
            <rFont val="Tahoma"/>
            <family val="2"/>
          </rPr>
          <t>partida</t>
        </r>
        <r>
          <rPr>
            <sz val="10"/>
            <color indexed="81"/>
            <rFont val="Tahoma"/>
            <family val="2"/>
          </rPr>
          <t xml:space="preserve"> 3 dígitos), teniendo en cuenta, no obstante, que las partidas de gastos enumeradas son meramente ilustrativas y no vinculantes.
</t>
        </r>
        <r>
          <rPr>
            <b/>
            <sz val="10"/>
            <color indexed="81"/>
            <rFont val="Tahoma"/>
            <family val="2"/>
          </rPr>
          <t>La cuota de financiación solicitada debe cubrir el 75% del coste total del proyecto</t>
        </r>
        <r>
          <rPr>
            <sz val="10"/>
            <color indexed="81"/>
            <rFont val="Tahoma"/>
            <family val="2"/>
          </rPr>
          <t xml:space="preserve">. El </t>
        </r>
        <r>
          <rPr>
            <b/>
            <sz val="10"/>
            <color indexed="81"/>
            <rFont val="Tahoma"/>
            <family val="2"/>
          </rPr>
          <t>25% restante deberá ser asumido por el solicitante</t>
        </r>
        <r>
          <rPr>
            <sz val="10"/>
            <color indexed="81"/>
            <rFont val="Tahoma"/>
            <family val="2"/>
          </rPr>
          <t xml:space="preserve"> y podrá cubrirse mediante recursos propios, contribuciones de terceros u otras fuentes de cofinanciación. También se permite la valoración de activos o actividades, siempre que se valoren a su coste país, como parte de la cofinanciación.
El solicitante es libre de modificar la lista de categorías y partidas, manteniendo la lógica de las secciones.
</t>
        </r>
        <r>
          <rPr>
            <b/>
            <u/>
            <sz val="10"/>
            <color indexed="81"/>
            <rFont val="Tahoma"/>
            <family val="2"/>
          </rPr>
          <t>Recomendaciones:</t>
        </r>
        <r>
          <rPr>
            <sz val="10"/>
            <color indexed="81"/>
            <rFont val="Tahoma"/>
            <family val="2"/>
          </rPr>
          <t xml:space="preserve">
- Detalle las partidas (no ser genérico);
- Agrupar las partidas afines (eficiencia);
-Mantener el equilibrio entre la distribución de recursos, objetivos, actividades y resultados;
-Para simplificar la gestión del Plan Financiero, en algunos casos, las partidas de gastos pueden cuantificarse utilizando una cantidad fija que proporcione una estimación global de los costes;
-Los gastos generales se fijan en un máximo del 7% de los costes directos;
-Tenga esta hoja como guía y formule su presupuesto en la hoja Plan Financiero.
</t>
        </r>
      </text>
    </comment>
    <comment ref="A40" authorId="0" shapeId="0" xr:uid="{D112F41F-296D-4387-8E1A-4F58CBFD742C}">
      <text>
        <r>
          <rPr>
            <sz val="10"/>
            <color indexed="81"/>
            <rFont val="Tahoma"/>
            <family val="2"/>
          </rPr>
          <t xml:space="preserve">Además de los costos estándar del proyecto, se debe presupuestar al menos un viaje in situ </t>
        </r>
        <r>
          <rPr>
            <b/>
            <sz val="10"/>
            <color indexed="81"/>
            <rFont val="Tahoma"/>
            <family val="2"/>
          </rPr>
          <t>(solo para países fuera de Italia)</t>
        </r>
        <r>
          <rPr>
            <sz val="10"/>
            <color indexed="81"/>
            <rFont val="Tahoma"/>
            <family val="2"/>
          </rPr>
          <t xml:space="preserve"> para dos representantes de la Fundación Santa Rita da Cascia. Este gasto, </t>
        </r>
        <r>
          <rPr>
            <b/>
            <sz val="10"/>
            <color indexed="81"/>
            <rFont val="Tahoma"/>
            <family val="2"/>
          </rPr>
          <t>a cargo de la Fundación Santa Rita</t>
        </r>
        <r>
          <rPr>
            <sz val="10"/>
            <color indexed="81"/>
            <rFont val="Tahoma"/>
            <family val="2"/>
          </rPr>
          <t>, debe incluirse en la Sección 5 del PF ("Seguimiento y Evaluación"). La organización implementadora será responsable de organizar el viaje y gestionar el presupuesto correspondiente, incluyendo vuelos, comidas, alojamiento, transporte local y traslados al aeropuerto, en estrecha coordinación con la Oficina de Proyectos de la Fundación Santa Rita da Cascia.</t>
        </r>
        <r>
          <rPr>
            <u/>
            <sz val="10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B58" authorId="0" shapeId="0" xr:uid="{553BEFB1-0E4A-4D99-8DD3-57FE957EB852}">
      <text>
        <r>
          <rPr>
            <sz val="10"/>
            <color indexed="81"/>
            <rFont val="Tahoma"/>
            <family val="2"/>
          </rPr>
          <t xml:space="preserve">Los </t>
        </r>
        <r>
          <rPr>
            <b/>
            <sz val="10"/>
            <color indexed="81"/>
            <rFont val="Tahoma"/>
            <family val="2"/>
          </rPr>
          <t>costes indirectos</t>
        </r>
        <r>
          <rPr>
            <sz val="10"/>
            <color indexed="81"/>
            <rFont val="Tahoma"/>
            <family val="2"/>
          </rPr>
          <t xml:space="preserve"> se calcularán automáticamente y representan el 7% de los costes directos; para simplificar la gestión y la contabilidad, pueden ser informados considerando una suma global.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micma</author>
    <author>michele</author>
  </authors>
  <commentList>
    <comment ref="A1" authorId="0" shapeId="0" xr:uid="{CD6581D7-A72F-485D-A601-7A6225D3D99A}">
      <text>
        <r>
          <rPr>
            <sz val="10"/>
            <color indexed="81"/>
            <rFont val="Tahoma"/>
            <family val="2"/>
          </rPr>
          <t xml:space="preserve">El </t>
        </r>
        <r>
          <rPr>
            <b/>
            <sz val="10"/>
            <color indexed="81"/>
            <rFont val="Tahoma"/>
            <family val="2"/>
          </rPr>
          <t>marco lógico</t>
        </r>
        <r>
          <rPr>
            <sz val="10"/>
            <color indexed="81"/>
            <rFont val="Tahoma"/>
            <family val="2"/>
          </rPr>
          <t xml:space="preserve"> describe la relación causa-efecto entre objetivo, resultado y actividad y aclara la relación existente entre los esfuerzos realizados y los resultados obtenidos.
Tenga esta hoja como guía y formule su cuadro lógico en la hoja Marco Lógico.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 xr:uid="{53BEC688-77A6-450D-AC37-748229E0D9BB}">
      <text>
        <r>
          <rPr>
            <sz val="9"/>
            <color indexed="81"/>
            <rFont val="Tahoma"/>
            <charset val="1"/>
          </rPr>
          <t xml:space="preserve">
</t>
        </r>
        <r>
          <rPr>
            <sz val="10"/>
            <color indexed="81"/>
            <rFont val="Tahoma"/>
            <family val="2"/>
          </rPr>
          <t xml:space="preserve">Las </t>
        </r>
        <r>
          <rPr>
            <b/>
            <sz val="10"/>
            <color indexed="81"/>
            <rFont val="Tahoma"/>
            <family val="2"/>
          </rPr>
          <t>actividades</t>
        </r>
        <r>
          <rPr>
            <sz val="10"/>
            <color indexed="81"/>
            <rFont val="Tahoma"/>
            <family val="2"/>
          </rPr>
          <t xml:space="preserve"> propuestas son única y exclusivamente las descritas en la ficha narrativa.</t>
        </r>
      </text>
    </comment>
    <comment ref="E5" authorId="1" shapeId="0" xr:uid="{1E938BBE-CA46-4AC8-BA07-83D8AA0CB664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Los </t>
        </r>
        <r>
          <rPr>
            <b/>
            <sz val="10"/>
            <color indexed="81"/>
            <rFont val="Tahoma"/>
            <family val="2"/>
          </rPr>
          <t>productos y/o servicios generados por las actividades</t>
        </r>
        <r>
          <rPr>
            <sz val="10"/>
            <color indexed="81"/>
            <rFont val="Tahoma"/>
            <family val="2"/>
          </rPr>
          <t xml:space="preserve"> del proyecto deben estar claramente cuantificados. Por lo tanto, es necesario especificar con precisión el número de bienes o servicios que se proporcionarán gracias al proyecto, así como indicar detalladamente el número de beneficiarios directos que se espera alcanzar.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micma</author>
  </authors>
  <commentList>
    <comment ref="A2" authorId="0" shapeId="0" xr:uid="{A3361CAA-0A6A-4B17-9B28-F603153ECD4A}">
      <text>
        <r>
          <rPr>
            <sz val="9"/>
            <color indexed="81"/>
            <rFont val="Tahoma"/>
            <family val="2"/>
          </rPr>
          <t xml:space="preserve">El </t>
        </r>
        <r>
          <rPr>
            <b/>
            <sz val="9"/>
            <color indexed="81"/>
            <rFont val="Tahoma"/>
            <family val="2"/>
          </rPr>
          <t>cronograma</t>
        </r>
        <r>
          <rPr>
            <sz val="9"/>
            <color indexed="81"/>
            <rFont val="Tahoma"/>
            <family val="2"/>
          </rPr>
          <t xml:space="preserve"> visualiza el calendario y la secuencia de las </t>
        </r>
        <r>
          <rPr>
            <b/>
            <sz val="9"/>
            <color indexed="81"/>
            <rFont val="Tahoma"/>
            <family val="2"/>
          </rPr>
          <t>Actividades/Acciones</t>
        </r>
        <r>
          <rPr>
            <sz val="9"/>
            <color indexed="81"/>
            <rFont val="Tahoma"/>
            <family val="2"/>
          </rPr>
          <t xml:space="preserve"> previstas, ayuda a gestionar los recursos y a optimizar el uso del presupuesto.
</t>
        </r>
      </text>
    </comment>
    <comment ref="B2" authorId="0" shapeId="0" xr:uid="{0D399303-BC0F-4179-AC8D-C9B6559FE2D1}">
      <text>
        <r>
          <rPr>
            <sz val="9"/>
            <color indexed="81"/>
            <rFont val="Tahoma"/>
            <family val="2"/>
          </rPr>
          <t xml:space="preserve">Guarde esta hoja como guía y elabore su cronograma en la hoja Cronograma
</t>
        </r>
      </text>
    </comment>
  </commentList>
</comments>
</file>

<file path=xl/sharedStrings.xml><?xml version="1.0" encoding="utf-8"?>
<sst xmlns="http://schemas.openxmlformats.org/spreadsheetml/2006/main" count="348" uniqueCount="179">
  <si>
    <t xml:space="preserve">                       1b_Modelo_Plan_Financiero (EJEMPLO)                                                                                      </t>
  </si>
  <si>
    <t>Partidas de coste</t>
  </si>
  <si>
    <t>N.º Unidad</t>
  </si>
  <si>
    <t>Coste</t>
  </si>
  <si>
    <t>Total</t>
  </si>
  <si>
    <t>Patrocinadores del proyecto</t>
  </si>
  <si>
    <t>Aportación 25%</t>
  </si>
  <si>
    <t>Aportación 75%</t>
  </si>
  <si>
    <t xml:space="preserve">1. Recursos humanos </t>
  </si>
  <si>
    <t>(meses, días, horas, cursos, talleres, spots, gadgets, tanto alzado, otros)</t>
  </si>
  <si>
    <t>(Costo unidad)</t>
  </si>
  <si>
    <t>Solicitante</t>
  </si>
  <si>
    <t>Fundación SRDC</t>
  </si>
  <si>
    <t>1.1</t>
  </si>
  <si>
    <t>Personal local</t>
  </si>
  <si>
    <t>1.1.1</t>
  </si>
  <si>
    <t xml:space="preserve">Coordinador </t>
  </si>
  <si>
    <t>1.1.2</t>
  </si>
  <si>
    <t>Administrador</t>
  </si>
  <si>
    <t>1.1.3</t>
  </si>
  <si>
    <t>Subtotal Recursos humanos</t>
  </si>
  <si>
    <t>2. Servicios, suministros y obras</t>
  </si>
  <si>
    <t>2,1</t>
  </si>
  <si>
    <t>Acciones relacionadas con la actividad</t>
  </si>
  <si>
    <t>2.1.1</t>
  </si>
  <si>
    <t>Simulador médico usable para palpación mamaria</t>
  </si>
  <si>
    <t>2.1.2</t>
  </si>
  <si>
    <t>Talleres de autoexploración mamaria</t>
  </si>
  <si>
    <t>2.1.3</t>
  </si>
  <si>
    <t xml:space="preserve">Campaña de educación sanitaria </t>
  </si>
  <si>
    <t>2.1.4</t>
  </si>
  <si>
    <t>Servicios de apoyo jurídico/notarial/traducción</t>
  </si>
  <si>
    <t>2.1.5</t>
  </si>
  <si>
    <t xml:space="preserve">Equipamiento informático y centralita (1 ordenador; 1 impresora profesional; 1 centralita) </t>
  </si>
  <si>
    <t>2.1.6</t>
  </si>
  <si>
    <t>Servicio de centralita</t>
  </si>
  <si>
    <t>2.1.7</t>
  </si>
  <si>
    <t>Servicio de clínica psicológica</t>
  </si>
  <si>
    <t>2.1.8</t>
  </si>
  <si>
    <t>Curso de auxiliar de enfermería</t>
  </si>
  <si>
    <t>2.1.9</t>
  </si>
  <si>
    <t>Proyector de vídeo para talleres</t>
  </si>
  <si>
    <t>2.1.10</t>
  </si>
  <si>
    <t>Auditoría externa</t>
  </si>
  <si>
    <t>Subtotal 2. Servicios, suministros y obras</t>
  </si>
  <si>
    <t>3. Gastos de gestión in situ</t>
  </si>
  <si>
    <t>3.1</t>
  </si>
  <si>
    <t>Alquileres y servicios públicos específicos del proyecto</t>
  </si>
  <si>
    <t>3.1.1</t>
  </si>
  <si>
    <t xml:space="preserve">Alquiler del local </t>
  </si>
  <si>
    <t>3.2</t>
  </si>
  <si>
    <t>Servicios varios (agua, electricidad, gas, internet)</t>
  </si>
  <si>
    <t>3.3</t>
  </si>
  <si>
    <t xml:space="preserve">Alquiler de vehículo 4x4 </t>
  </si>
  <si>
    <t>Subtotal 3. Gastos de gestión in situ</t>
  </si>
  <si>
    <t xml:space="preserve">4. Comunicación y relaciones externas 
</t>
  </si>
  <si>
    <t xml:space="preserve">4.1 </t>
  </si>
  <si>
    <t>Acciones de sensibilización y/o difusión</t>
  </si>
  <si>
    <t>4.1.1</t>
  </si>
  <si>
    <t>Material de difusión (prospectos, folletos; trípticos, agendas, bolígrafos, calendarios)</t>
  </si>
  <si>
    <t>4.1.2</t>
  </si>
  <si>
    <t>Gadgets del proyecto (bolígrafo, bloc de notas, calendario, gorra)</t>
  </si>
  <si>
    <t>4.1.3</t>
  </si>
  <si>
    <t>Publicación fotográfica</t>
  </si>
  <si>
    <t>4.1.4</t>
  </si>
  <si>
    <t>Avisos radiofónicos y televisivos</t>
  </si>
  <si>
    <t xml:space="preserve">Subtotal 4. Comunicación y relaciones externas </t>
  </si>
  <si>
    <t xml:space="preserve">5. Supervisión y Valoración FSRC </t>
  </si>
  <si>
    <t>5.1</t>
  </si>
  <si>
    <t>Servicios M&amp;V</t>
  </si>
  <si>
    <t>Vuelos misiones</t>
  </si>
  <si>
    <t>5.2</t>
  </si>
  <si>
    <t>Alojamiento y comida misiones</t>
  </si>
  <si>
    <t>5.3</t>
  </si>
  <si>
    <t>Transporte local misiones</t>
  </si>
  <si>
    <t>5.4</t>
  </si>
  <si>
    <t>Traslados aeropuerto I/V misiones</t>
  </si>
  <si>
    <t xml:space="preserve">Subtotal 5. Supervisión y Valoración FSRC </t>
  </si>
  <si>
    <t xml:space="preserve">6. Costes adicionales
</t>
  </si>
  <si>
    <t xml:space="preserve">6.1 </t>
  </si>
  <si>
    <t>Gastos adicionales</t>
  </si>
  <si>
    <t>6.1</t>
  </si>
  <si>
    <t>Papelería (papel, carpetas, archivadores, bolígrafos, cuadernos, cartuchos de impresora, USB, etc.)</t>
  </si>
  <si>
    <t>6.2</t>
  </si>
  <si>
    <t>Mobiliario (escritorio, armario, sillas)</t>
  </si>
  <si>
    <t>6.3</t>
  </si>
  <si>
    <t>Transportes (autobús, taxi, tren)</t>
  </si>
  <si>
    <t>6.4</t>
  </si>
  <si>
    <t>Combustible</t>
  </si>
  <si>
    <t>SUBTOTAL COSTES ADICIONALES</t>
  </si>
  <si>
    <t>TOTAL COSTES DIRECTOS</t>
  </si>
  <si>
    <r>
      <rPr>
        <b/>
        <sz val="10"/>
        <color theme="1"/>
        <rFont val="Century Gothic"/>
        <family val="2"/>
      </rPr>
      <t>7.</t>
    </r>
    <r>
      <rPr>
        <b/>
        <sz val="10"/>
        <color theme="1"/>
        <rFont val="Century Gothic"/>
        <family val="2"/>
      </rPr>
      <t xml:space="preserve"> </t>
    </r>
    <r>
      <rPr>
        <b/>
        <sz val="10"/>
        <color theme="1"/>
        <rFont val="Century Gothic"/>
        <family val="2"/>
      </rPr>
      <t xml:space="preserve">Costes indirectos </t>
    </r>
    <r>
      <rPr>
        <sz val="8"/>
        <color theme="1"/>
        <rFont val="Century Gothic"/>
        <family val="2"/>
      </rPr>
      <t>(máx 7% costes directos)</t>
    </r>
  </si>
  <si>
    <t>7.1</t>
  </si>
  <si>
    <t>Total costes generales</t>
  </si>
  <si>
    <t>SUBTOTAL 7 - Costes indirectos</t>
  </si>
  <si>
    <t xml:space="preserve">TOTAL GENERAL </t>
  </si>
  <si>
    <t xml:space="preserve">                       1b_Modelo_Plan_Financiero: (EJEMPLO)                                                                                      </t>
  </si>
  <si>
    <t>(meses, días, horas, cursos, talleres, estudios, productos, spots, gadgets, otros)</t>
  </si>
  <si>
    <t>….................</t>
  </si>
  <si>
    <t>…...................</t>
  </si>
  <si>
    <t>…..................................</t>
  </si>
  <si>
    <t>…........................................</t>
  </si>
  <si>
    <t>….......................................</t>
  </si>
  <si>
    <t>….................................</t>
  </si>
  <si>
    <t>…................................</t>
  </si>
  <si>
    <t>…....................................</t>
  </si>
  <si>
    <t>…............................................</t>
  </si>
  <si>
    <t>….............................................</t>
  </si>
  <si>
    <t>…...............................................</t>
  </si>
  <si>
    <t>…...........................................</t>
  </si>
  <si>
    <t>…....................................................</t>
  </si>
  <si>
    <t>TOTAL GENERAL</t>
  </si>
  <si>
    <t xml:space="preserve">1b_Modelo_Marco Lógico: (Tiítulo del proyecto)    </t>
  </si>
  <si>
    <t xml:space="preserve">Objetivo </t>
  </si>
  <si>
    <t>Ejemplo: Mejorar las condiciones de vida y el bienestar de las mujeres de XXXXXX</t>
  </si>
  <si>
    <t>Resultados</t>
  </si>
  <si>
    <r>
      <rPr>
        <b/>
        <sz val="9"/>
        <color theme="1"/>
        <rFont val="Montserrat"/>
      </rPr>
      <t xml:space="preserve">Productos y/o servicios generados por las actividades              </t>
    </r>
    <r>
      <rPr>
        <sz val="9"/>
        <color theme="1"/>
        <rFont val="Montserrat"/>
      </rPr>
      <t xml:space="preserve"> (n° cursos; n° beneficiarios; cantidad de material distribuido)</t>
    </r>
  </si>
  <si>
    <t>R.1</t>
  </si>
  <si>
    <t>Ejemplo: Difusión de una cultura correcta de salud y prevención de la mujer</t>
  </si>
  <si>
    <t>A.1.1</t>
  </si>
  <si>
    <t>Ejemplo: Talleres de autoexploración mamaria destinados a mejorar la prevención</t>
  </si>
  <si>
    <t>A.1.2</t>
  </si>
  <si>
    <t>Ejemplo: Realización de una Campaña de Educación para la Salud en las escuelas para la promoción de estilos de vida saludables</t>
  </si>
  <si>
    <t>Organización de 15 talleres                                   Sensibilización de 300 chicos y chicas de la secundaria                 Distribución de 300 kits de prevención</t>
  </si>
  <si>
    <t>A.1.3</t>
  </si>
  <si>
    <t>R.2</t>
  </si>
  <si>
    <t xml:space="preserve">Ejemplo: Refuerzo de la red de servicios para mujeres </t>
  </si>
  <si>
    <t>A.2.1</t>
  </si>
  <si>
    <t>Ejemplo: Puesta en marcha de una clínica psicológica de apoyo a las víctimas</t>
  </si>
  <si>
    <t>1 psicólogo disponible                        dos veces por semana            120 mujeres acceden al servicio durante 12 meses</t>
  </si>
  <si>
    <t>A.2.2</t>
  </si>
  <si>
    <t>Ejemplo: Activación de un número de teléfono dedicado a escuchar a las mujeres víctimas de violencia</t>
  </si>
  <si>
    <t>1 centralita disponible 24h durante 12 meses                            aprox. 1500 llamadas recibidas y contestadas</t>
  </si>
  <si>
    <t>A.2.3</t>
  </si>
  <si>
    <t>R.3</t>
  </si>
  <si>
    <t>Ejemplo: Facilitar el acceso al mercado laboral de las mujeres de origen inmigrante.</t>
  </si>
  <si>
    <t>A.3.1</t>
  </si>
  <si>
    <t>Ejemplo: Ofreció un curso de trabajadores sociales y sanitarios e inició formación extracurricular</t>
  </si>
  <si>
    <t>A.3.2</t>
  </si>
  <si>
    <t>…...........................</t>
  </si>
  <si>
    <t>A.3.3</t>
  </si>
  <si>
    <t>…....................</t>
  </si>
  <si>
    <t>…........................</t>
  </si>
  <si>
    <t>….......................</t>
  </si>
  <si>
    <t>…......................</t>
  </si>
  <si>
    <t>….....................</t>
  </si>
  <si>
    <t>…............................</t>
  </si>
  <si>
    <t>….........................</t>
  </si>
  <si>
    <t>…..........................</t>
  </si>
  <si>
    <r>
      <rPr>
        <b/>
        <sz val="8"/>
        <color theme="1"/>
        <rFont val="Calibri"/>
        <family val="2"/>
        <scheme val="minor"/>
      </rPr>
      <t>A.1.1</t>
    </r>
    <r>
      <rPr>
        <sz val="8"/>
        <color theme="1"/>
        <rFont val="Calibri"/>
        <family val="2"/>
        <scheme val="minor"/>
      </rPr>
      <t xml:space="preserve"> Taller de autoexploración mamaria</t>
    </r>
    <r>
      <rPr>
        <sz val="8"/>
        <color theme="1"/>
        <rFont val="Calibri"/>
        <family val="2"/>
        <scheme val="minor"/>
      </rPr>
      <t xml:space="preserve"> </t>
    </r>
  </si>
  <si>
    <t>X</t>
  </si>
  <si>
    <r>
      <rPr>
        <sz val="8"/>
        <color theme="1"/>
        <rFont val="Calibri"/>
        <family val="2"/>
        <scheme val="minor"/>
      </rPr>
      <t>A.1.2 Realización de una campaña de educación sanitaria en las escuelas 
para la promoción de estilos de vida</t>
    </r>
  </si>
  <si>
    <r>
      <rPr>
        <b/>
        <sz val="8"/>
        <color theme="1"/>
        <rFont val="Calibri"/>
        <family val="2"/>
        <scheme val="minor"/>
      </rPr>
      <t>A.1.3</t>
    </r>
    <r>
      <rPr>
        <sz val="8"/>
        <color theme="1"/>
        <rFont val="Calibri"/>
        <family val="2"/>
        <scheme val="minor"/>
      </rPr>
      <t>…...........................................</t>
    </r>
  </si>
  <si>
    <r>
      <rPr>
        <b/>
        <sz val="8"/>
        <color theme="1"/>
        <rFont val="Calibri"/>
        <family val="2"/>
        <scheme val="minor"/>
      </rPr>
      <t>A.2.1</t>
    </r>
    <r>
      <rPr>
        <sz val="8"/>
        <color theme="1"/>
        <rFont val="Calibri"/>
        <family val="2"/>
        <scheme val="minor"/>
      </rPr>
      <t xml:space="preserve"> Creación de un ambulatorio de psicología</t>
    </r>
  </si>
  <si>
    <r>
      <rPr>
        <b/>
        <sz val="8"/>
        <color theme="1"/>
        <rFont val="Calibri"/>
        <family val="2"/>
        <scheme val="minor"/>
      </rPr>
      <t>A.2.2</t>
    </r>
    <r>
      <rPr>
        <sz val="8"/>
        <color theme="1"/>
        <rFont val="Calibri"/>
        <family val="2"/>
        <scheme val="minor"/>
      </rPr>
      <t xml:space="preserve"> Activación de un número de teléfono dedicado a escuchar a las mujeres víctimas de violencia</t>
    </r>
  </si>
  <si>
    <r>
      <rPr>
        <b/>
        <sz val="8"/>
        <color theme="1"/>
        <rFont val="Calibri"/>
        <family val="2"/>
        <scheme val="minor"/>
      </rPr>
      <t>A.3.1</t>
    </r>
    <r>
      <rPr>
        <sz val="8"/>
        <color theme="1"/>
        <rFont val="Calibri"/>
        <family val="2"/>
        <scheme val="minor"/>
      </rPr>
      <t xml:space="preserve"> Organización de un curso para trabajadores sociales y sanitarios</t>
    </r>
  </si>
  <si>
    <r>
      <rPr>
        <b/>
        <sz val="8"/>
        <color theme="1"/>
        <rFont val="Calibri"/>
        <family val="2"/>
        <scheme val="minor"/>
      </rPr>
      <t>A.3.2</t>
    </r>
    <r>
      <rPr>
        <sz val="8"/>
        <color theme="1"/>
        <rFont val="Calibri"/>
        <family val="2"/>
        <scheme val="minor"/>
      </rPr>
      <t>…...............................</t>
    </r>
  </si>
  <si>
    <r>
      <rPr>
        <b/>
        <sz val="8"/>
        <color theme="1"/>
        <rFont val="Calibri"/>
        <family val="2"/>
        <scheme val="minor"/>
      </rPr>
      <t>A.3.3</t>
    </r>
    <r>
      <rPr>
        <sz val="8"/>
        <color theme="1"/>
        <rFont val="Calibri"/>
        <family val="2"/>
        <scheme val="minor"/>
      </rPr>
      <t>…...................................</t>
    </r>
  </si>
  <si>
    <r>
      <rPr>
        <b/>
        <sz val="8"/>
        <color theme="1"/>
        <rFont val="Calibri"/>
        <family val="2"/>
        <scheme val="minor"/>
      </rPr>
      <t>A.1.1</t>
    </r>
    <r>
      <rPr>
        <sz val="8"/>
        <color theme="1"/>
        <rFont val="Calibri"/>
        <family val="2"/>
        <scheme val="minor"/>
      </rPr>
      <t xml:space="preserve">  …....................</t>
    </r>
  </si>
  <si>
    <r>
      <rPr>
        <b/>
        <sz val="8"/>
        <color theme="1"/>
        <rFont val="Calibri"/>
        <family val="2"/>
        <scheme val="minor"/>
      </rPr>
      <t>A.1.2</t>
    </r>
    <r>
      <rPr>
        <sz val="8"/>
        <color theme="1"/>
        <rFont val="Calibri"/>
        <family val="2"/>
        <scheme val="minor"/>
      </rPr>
      <t xml:space="preserve"> …..................</t>
    </r>
    <r>
      <rPr>
        <sz val="8"/>
        <color theme="1"/>
        <rFont val="Calibri"/>
        <family val="2"/>
        <scheme val="minor"/>
      </rPr>
      <t xml:space="preserve">
</t>
    </r>
  </si>
  <si>
    <t>A.1.3…....................</t>
  </si>
  <si>
    <r>
      <rPr>
        <b/>
        <sz val="8"/>
        <color theme="1"/>
        <rFont val="Calibri"/>
        <family val="2"/>
        <scheme val="minor"/>
      </rPr>
      <t>A.2.1</t>
    </r>
    <r>
      <rPr>
        <sz val="8"/>
        <color theme="1"/>
        <rFont val="Calibri"/>
        <family val="2"/>
        <scheme val="minor"/>
      </rPr>
      <t xml:space="preserve"> …........................</t>
    </r>
  </si>
  <si>
    <r>
      <rPr>
        <b/>
        <sz val="8"/>
        <color theme="1"/>
        <rFont val="Calibri"/>
        <family val="2"/>
        <scheme val="minor"/>
      </rPr>
      <t>A.2.2</t>
    </r>
    <r>
      <rPr>
        <sz val="8"/>
        <color theme="1"/>
        <rFont val="Calibri"/>
        <family val="2"/>
        <scheme val="minor"/>
      </rPr>
      <t xml:space="preserve"> …......................</t>
    </r>
  </si>
  <si>
    <t>A.2.3…................................</t>
  </si>
  <si>
    <r>
      <rPr>
        <b/>
        <sz val="8"/>
        <color theme="1"/>
        <rFont val="Calibri"/>
        <family val="2"/>
        <scheme val="minor"/>
      </rPr>
      <t>A.3.1</t>
    </r>
    <r>
      <rPr>
        <sz val="8"/>
        <color theme="1"/>
        <rFont val="Calibri"/>
        <family val="2"/>
        <scheme val="minor"/>
      </rPr>
      <t xml:space="preserve"> …................................</t>
    </r>
  </si>
  <si>
    <t xml:space="preserve">                                                                                    1b_Modelo_Cronograma: (Tiítulo del proyecto)       </t>
  </si>
  <si>
    <r>
      <rPr>
        <b/>
        <sz val="9"/>
        <color theme="1"/>
        <rFont val="Montserrat"/>
      </rPr>
      <t>Actividades</t>
    </r>
    <r>
      <rPr>
        <sz val="9"/>
        <color theme="1"/>
        <rFont val="Montserrat"/>
      </rPr>
      <t xml:space="preserve">                                                                      (título o breve descripción que evidencien la finalidad)</t>
    </r>
    <r>
      <rPr>
        <b/>
        <sz val="9"/>
        <color rgb="FF000000"/>
        <rFont val="Montserrat"/>
      </rPr>
      <t xml:space="preserve">
</t>
    </r>
  </si>
  <si>
    <t xml:space="preserve">Se organizaron 30 talleres de 4 horas cada uno                         Se formaron 750 mujeres                                             </t>
  </si>
  <si>
    <t xml:space="preserve">1 curso de trabajadores sociales y sanitarios ofrecido durante 10 meses                                                                                  120 alumnos                                                                                      110 mujeres obtienen una certificación y realizan un periodo de aprendizaje en una empresa de asistencia social y sanitaria                                                                                   </t>
  </si>
  <si>
    <t>….......................................................</t>
  </si>
  <si>
    <r>
      <rPr>
        <b/>
        <sz val="12"/>
        <color theme="1"/>
        <rFont val="Montserrat"/>
      </rPr>
      <t>Actividades</t>
    </r>
    <r>
      <rPr>
        <sz val="12"/>
        <color theme="1"/>
        <rFont val="Montserrat"/>
      </rPr>
      <t xml:space="preserve">                                                                                          (título o breve descripción que evidencien la finalidad)</t>
    </r>
    <r>
      <rPr>
        <b/>
        <sz val="12"/>
        <color rgb="FF000000"/>
        <rFont val="Montserrat"/>
      </rPr>
      <t xml:space="preserve">
</t>
    </r>
  </si>
  <si>
    <r>
      <rPr>
        <b/>
        <sz val="12"/>
        <color theme="1"/>
        <rFont val="Montserrat"/>
      </rPr>
      <t xml:space="preserve">Productos y/o servicios generados por las actividades              </t>
    </r>
    <r>
      <rPr>
        <sz val="12"/>
        <color theme="1"/>
        <rFont val="Montserrat"/>
      </rPr>
      <t xml:space="preserve"> (n° cursos; n° beneficiarios; cantidad de material distribuido)</t>
    </r>
  </si>
  <si>
    <r>
      <t>Resultado 1</t>
    </r>
    <r>
      <rPr>
        <sz val="10"/>
        <color theme="1"/>
        <rFont val="Calibri"/>
        <family val="2"/>
        <scheme val="minor"/>
      </rPr>
      <t xml:space="preserve"> Difundir una cultura correcta de salud y prevención de la mujer</t>
    </r>
  </si>
  <si>
    <r>
      <t>Resultado 2</t>
    </r>
    <r>
      <rPr>
        <sz val="10"/>
        <color theme="1"/>
        <rFont val="Calibri"/>
        <family val="2"/>
        <scheme val="minor"/>
      </rPr>
      <t xml:space="preserve"> Fortalecimiento de la red de servicios para la mujer</t>
    </r>
    <r>
      <rPr>
        <b/>
        <sz val="10"/>
        <color theme="1"/>
        <rFont val="Calibri"/>
        <family val="2"/>
        <scheme val="minor"/>
      </rPr>
      <t xml:space="preserve"> </t>
    </r>
  </si>
  <si>
    <r>
      <t>Resultado 3</t>
    </r>
    <r>
      <rPr>
        <sz val="10"/>
        <color theme="1"/>
        <rFont val="Calibri"/>
        <family val="2"/>
        <scheme val="minor"/>
      </rPr>
      <t xml:space="preserve"> Facilitar el acceso de las mujeres de origen inmigrante al mercado laboral</t>
    </r>
  </si>
  <si>
    <r>
      <t xml:space="preserve">Resultado 1 </t>
    </r>
    <r>
      <rPr>
        <sz val="10"/>
        <color theme="1"/>
        <rFont val="Calibri"/>
        <family val="2"/>
        <scheme val="minor"/>
      </rPr>
      <t>…......................................................</t>
    </r>
  </si>
  <si>
    <r>
      <t xml:space="preserve">Resultado 2 </t>
    </r>
    <r>
      <rPr>
        <sz val="10"/>
        <color theme="1"/>
        <rFont val="Calibri"/>
        <family val="2"/>
        <scheme val="minor"/>
      </rPr>
      <t>…....................................................</t>
    </r>
  </si>
  <si>
    <r>
      <t xml:space="preserve">Resultado 3 </t>
    </r>
    <r>
      <rPr>
        <sz val="10"/>
        <color theme="1"/>
        <rFont val="Calibri"/>
        <family val="2"/>
        <scheme val="minor"/>
      </rPr>
      <t>….......................................................</t>
    </r>
  </si>
  <si>
    <t>Actividades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</si>
</sst>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\ _€_-;\-* #,##0\ _€_-;_-* &quot;-&quot;??\ _€_-;_-@_-"/>
    <numFmt numFmtId="165" formatCode="_-* #,##0.0\ _€_-;\-* #,##0.0\ _€_-;_-* &quot;-&quot;??\ _€_-;_-@_-"/>
    <numFmt numFmtId="166" formatCode="#,##0_ ;\-#,##0\ "/>
    <numFmt numFmtId="167" formatCode="0.0%"/>
    <numFmt numFmtId="168" formatCode="_-* #,##0_-;\-* #,##0_-;_-* &quot;-&quot;??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i/>
      <sz val="8"/>
      <color theme="1"/>
      <name val="Century Gothic"/>
      <family val="2"/>
    </font>
    <font>
      <i/>
      <sz val="9"/>
      <color theme="1"/>
      <name val="Century Gothic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Montserrat"/>
    </font>
    <font>
      <i/>
      <sz val="11"/>
      <color theme="1"/>
      <name val="Montserrat"/>
    </font>
    <font>
      <sz val="10"/>
      <color indexed="81"/>
      <name val="Tahoma"/>
      <family val="2"/>
    </font>
    <font>
      <u/>
      <sz val="10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indexed="81"/>
      <name val="Tahoma"/>
      <family val="2"/>
    </font>
    <font>
      <b/>
      <sz val="9"/>
      <name val="Montserrat"/>
    </font>
    <font>
      <i/>
      <sz val="9"/>
      <name val="Montserrat"/>
    </font>
    <font>
      <sz val="9"/>
      <name val="Aptos Narrow"/>
      <family val="2"/>
    </font>
    <font>
      <sz val="9"/>
      <color theme="1"/>
      <name val="Montserrat"/>
    </font>
    <font>
      <b/>
      <sz val="9"/>
      <color theme="1"/>
      <name val="Montserrat"/>
    </font>
    <font>
      <i/>
      <sz val="9"/>
      <color theme="1"/>
      <name val="Montserrat"/>
    </font>
    <font>
      <b/>
      <i/>
      <sz val="9"/>
      <color theme="1"/>
      <name val="Montserrat"/>
    </font>
    <font>
      <sz val="9"/>
      <color rgb="FF7F7F7F"/>
      <name val="Montserrat"/>
    </font>
    <font>
      <b/>
      <sz val="9"/>
      <color theme="1"/>
      <name val="Century Gothic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0"/>
      <color indexed="81"/>
      <name val="Tahoma"/>
      <family val="2"/>
    </font>
    <font>
      <sz val="9"/>
      <color indexed="81"/>
      <name val="Tahoma"/>
      <charset val="1"/>
    </font>
    <font>
      <b/>
      <sz val="9"/>
      <color rgb="FF000000"/>
      <name val="Montserrat"/>
    </font>
    <font>
      <b/>
      <sz val="12"/>
      <name val="Montserrat"/>
    </font>
    <font>
      <i/>
      <sz val="12"/>
      <name val="Montserrat"/>
    </font>
    <font>
      <sz val="12"/>
      <name val="Aptos Narrow"/>
      <family val="2"/>
    </font>
    <font>
      <sz val="12"/>
      <color theme="1"/>
      <name val="Montserrat"/>
    </font>
    <font>
      <b/>
      <sz val="12"/>
      <color theme="1"/>
      <name val="Montserrat"/>
    </font>
    <font>
      <b/>
      <sz val="12"/>
      <color rgb="FF000000"/>
      <name val="Montserrat"/>
    </font>
    <font>
      <i/>
      <sz val="12"/>
      <color theme="1"/>
      <name val="Montserrat"/>
    </font>
    <font>
      <sz val="12"/>
      <color rgb="FF7F7F7F"/>
      <name val="Montserrat"/>
    </font>
    <font>
      <b/>
      <i/>
      <sz val="12"/>
      <color theme="1"/>
      <name val="Montserrat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rgb="FF0A30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0A3041"/>
      </patternFill>
    </fill>
    <fill>
      <patternFill patternType="solid">
        <fgColor rgb="FFFFCE3C"/>
        <bgColor rgb="FF0F4861"/>
      </patternFill>
    </fill>
    <fill>
      <patternFill patternType="solid">
        <fgColor rgb="FFFFCE3C"/>
        <bgColor rgb="FFDBE9F7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3A4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164" fontId="0" fillId="2" borderId="1" xfId="1" applyNumberFormat="1" applyFont="1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164" fontId="3" fillId="3" borderId="1" xfId="1" applyNumberFormat="1" applyFont="1" applyFill="1" applyBorder="1" applyAlignment="1">
      <alignment vertical="top"/>
    </xf>
    <xf numFmtId="164" fontId="4" fillId="3" borderId="1" xfId="1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/>
    </xf>
    <xf numFmtId="164" fontId="0" fillId="3" borderId="1" xfId="1" applyNumberFormat="1" applyFont="1" applyFill="1" applyBorder="1" applyAlignment="1">
      <alignment vertical="top"/>
    </xf>
    <xf numFmtId="164" fontId="3" fillId="3" borderId="1" xfId="1" applyNumberFormat="1" applyFont="1" applyFill="1" applyBorder="1" applyAlignment="1">
      <alignment vertical="top" wrapText="1"/>
    </xf>
    <xf numFmtId="164" fontId="3" fillId="3" borderId="1" xfId="1" applyNumberFormat="1" applyFont="1" applyFill="1" applyBorder="1"/>
    <xf numFmtId="9" fontId="0" fillId="0" borderId="0" xfId="2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4" borderId="1" xfId="1" applyNumberFormat="1" applyFont="1" applyFill="1" applyBorder="1"/>
    <xf numFmtId="0" fontId="15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164" fontId="0" fillId="0" borderId="0" xfId="0" applyNumberFormat="1"/>
    <xf numFmtId="10" fontId="0" fillId="0" borderId="0" xfId="0" applyNumberFormat="1"/>
    <xf numFmtId="0" fontId="2" fillId="0" borderId="0" xfId="0" applyFont="1"/>
    <xf numFmtId="164" fontId="4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vertical="top" wrapText="1"/>
    </xf>
    <xf numFmtId="164" fontId="0" fillId="0" borderId="1" xfId="1" applyNumberFormat="1" applyFont="1" applyFill="1" applyBorder="1" applyAlignment="1">
      <alignment vertical="top"/>
    </xf>
    <xf numFmtId="0" fontId="19" fillId="0" borderId="1" xfId="0" applyFont="1" applyBorder="1"/>
    <xf numFmtId="164" fontId="3" fillId="0" borderId="1" xfId="1" applyNumberFormat="1" applyFont="1" applyFill="1" applyBorder="1" applyAlignment="1">
      <alignment vertical="top"/>
    </xf>
    <xf numFmtId="164" fontId="6" fillId="4" borderId="1" xfId="1" applyNumberFormat="1" applyFont="1" applyFill="1" applyBorder="1" applyAlignment="1">
      <alignment horizontal="center" vertical="center" wrapText="1"/>
    </xf>
    <xf numFmtId="164" fontId="0" fillId="4" borderId="1" xfId="1" applyNumberFormat="1" applyFont="1" applyFill="1" applyBorder="1" applyAlignment="1">
      <alignment vertical="top"/>
    </xf>
    <xf numFmtId="164" fontId="3" fillId="4" borderId="1" xfId="1" applyNumberFormat="1" applyFont="1" applyFill="1" applyBorder="1" applyAlignment="1">
      <alignment vertical="top"/>
    </xf>
    <xf numFmtId="0" fontId="3" fillId="11" borderId="1" xfId="0" applyFont="1" applyFill="1" applyBorder="1"/>
    <xf numFmtId="164" fontId="3" fillId="11" borderId="1" xfId="1" applyNumberFormat="1" applyFont="1" applyFill="1" applyBorder="1"/>
    <xf numFmtId="0" fontId="0" fillId="12" borderId="1" xfId="0" applyFill="1" applyBorder="1"/>
    <xf numFmtId="164" fontId="0" fillId="12" borderId="1" xfId="1" applyNumberFormat="1" applyFont="1" applyFill="1" applyBorder="1"/>
    <xf numFmtId="0" fontId="5" fillId="12" borderId="1" xfId="0" applyFont="1" applyFill="1" applyBorder="1"/>
    <xf numFmtId="0" fontId="20" fillId="11" borderId="1" xfId="0" applyFont="1" applyFill="1" applyBorder="1"/>
    <xf numFmtId="0" fontId="2" fillId="12" borderId="1" xfId="0" applyFont="1" applyFill="1" applyBorder="1" applyAlignment="1">
      <alignment vertical="center"/>
    </xf>
    <xf numFmtId="165" fontId="0" fillId="12" borderId="1" xfId="1" applyNumberFormat="1" applyFont="1" applyFill="1" applyBorder="1"/>
    <xf numFmtId="167" fontId="0" fillId="0" borderId="0" xfId="2" applyNumberFormat="1" applyFont="1"/>
    <xf numFmtId="9" fontId="0" fillId="0" borderId="0" xfId="2" applyFont="1"/>
    <xf numFmtId="168" fontId="3" fillId="11" borderId="1" xfId="1" applyNumberFormat="1" applyFont="1" applyFill="1" applyBorder="1"/>
    <xf numFmtId="10" fontId="0" fillId="0" borderId="0" xfId="2" applyNumberFormat="1" applyFont="1" applyAlignment="1">
      <alignment horizontal="center"/>
    </xf>
    <xf numFmtId="10" fontId="21" fillId="12" borderId="9" xfId="2" applyNumberFormat="1" applyFont="1" applyFill="1" applyBorder="1" applyAlignment="1">
      <alignment horizontal="center" vertical="center"/>
    </xf>
    <xf numFmtId="166" fontId="3" fillId="12" borderId="1" xfId="1" applyNumberFormat="1" applyFont="1" applyFill="1" applyBorder="1"/>
    <xf numFmtId="164" fontId="3" fillId="12" borderId="1" xfId="1" applyNumberFormat="1" applyFont="1" applyFill="1" applyBorder="1"/>
    <xf numFmtId="164" fontId="21" fillId="12" borderId="1" xfId="1" applyNumberFormat="1" applyFont="1" applyFill="1" applyBorder="1"/>
    <xf numFmtId="164" fontId="21" fillId="2" borderId="1" xfId="1" applyNumberFormat="1" applyFont="1" applyFill="1" applyBorder="1"/>
    <xf numFmtId="164" fontId="21" fillId="0" borderId="1" xfId="1" applyNumberFormat="1" applyFont="1" applyBorder="1"/>
    <xf numFmtId="164" fontId="21" fillId="4" borderId="1" xfId="1" applyNumberFormat="1" applyFont="1" applyFill="1" applyBorder="1"/>
    <xf numFmtId="164" fontId="3" fillId="3" borderId="1" xfId="1" applyNumberFormat="1" applyFont="1" applyFill="1" applyBorder="1" applyAlignment="1">
      <alignment horizontal="center" vertical="top"/>
    </xf>
    <xf numFmtId="164" fontId="4" fillId="3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/>
    </xf>
    <xf numFmtId="164" fontId="0" fillId="4" borderId="1" xfId="1" applyNumberFormat="1" applyFont="1" applyFill="1" applyBorder="1" applyAlignment="1">
      <alignment vertical="center"/>
    </xf>
    <xf numFmtId="164" fontId="0" fillId="2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11" borderId="1" xfId="1" applyNumberFormat="1" applyFont="1" applyFill="1" applyBorder="1" applyAlignment="1">
      <alignment horizontal="center" vertical="center"/>
    </xf>
    <xf numFmtId="164" fontId="0" fillId="12" borderId="1" xfId="1" applyNumberFormat="1" applyFont="1" applyFill="1" applyBorder="1" applyAlignment="1">
      <alignment horizontal="center" vertical="center"/>
    </xf>
    <xf numFmtId="164" fontId="3" fillId="11" borderId="1" xfId="1" applyNumberFormat="1" applyFont="1" applyFill="1" applyBorder="1" applyAlignment="1">
      <alignment horizontal="center"/>
    </xf>
    <xf numFmtId="164" fontId="0" fillId="12" borderId="1" xfId="1" applyNumberFormat="1" applyFon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8" fillId="0" borderId="16" xfId="0" applyFont="1" applyBorder="1"/>
    <xf numFmtId="0" fontId="8" fillId="0" borderId="17" xfId="0" applyFont="1" applyBorder="1"/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8" fillId="0" borderId="20" xfId="0" applyFont="1" applyBorder="1"/>
    <xf numFmtId="0" fontId="13" fillId="7" borderId="21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14" fillId="0" borderId="26" xfId="0" applyFont="1" applyBorder="1" applyAlignment="1">
      <alignment vertical="center" wrapText="1"/>
    </xf>
    <xf numFmtId="0" fontId="12" fillId="0" borderId="18" xfId="0" applyFont="1" applyBorder="1" applyAlignment="1">
      <alignment horizontal="center" vertical="center"/>
    </xf>
    <xf numFmtId="0" fontId="34" fillId="0" borderId="26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4" fontId="3" fillId="13" borderId="1" xfId="1" applyNumberFormat="1" applyFont="1" applyFill="1" applyBorder="1" applyAlignment="1">
      <alignment horizontal="center" vertical="center" wrapText="1"/>
    </xf>
    <xf numFmtId="164" fontId="31" fillId="14" borderId="3" xfId="1" applyNumberFormat="1" applyFont="1" applyFill="1" applyBorder="1" applyAlignment="1">
      <alignment horizontal="center" vertical="center" wrapText="1"/>
    </xf>
    <xf numFmtId="164" fontId="3" fillId="14" borderId="1" xfId="1" applyNumberFormat="1" applyFont="1" applyFill="1" applyBorder="1" applyAlignment="1">
      <alignment horizontal="center" vertical="center" wrapText="1"/>
    </xf>
    <xf numFmtId="10" fontId="0" fillId="0" borderId="5" xfId="2" applyNumberFormat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3" fillId="9" borderId="28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31" xfId="0" applyFont="1" applyBorder="1" applyAlignment="1">
      <alignment vertical="center" wrapText="1"/>
    </xf>
    <xf numFmtId="0" fontId="30" fillId="0" borderId="27" xfId="0" applyFont="1" applyBorder="1" applyAlignment="1">
      <alignment horizontal="left" vertical="top"/>
    </xf>
    <xf numFmtId="164" fontId="31" fillId="13" borderId="1" xfId="1" applyNumberFormat="1" applyFont="1" applyFill="1" applyBorder="1" applyAlignment="1">
      <alignment horizontal="center" vertical="center" wrapText="1"/>
    </xf>
    <xf numFmtId="0" fontId="38" fillId="9" borderId="28" xfId="0" applyFont="1" applyFill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/>
    </xf>
    <xf numFmtId="0" fontId="39" fillId="0" borderId="1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41" fillId="0" borderId="2" xfId="0" applyFont="1" applyBorder="1" applyAlignment="1">
      <alignment horizontal="center" vertical="center"/>
    </xf>
    <xf numFmtId="0" fontId="39" fillId="0" borderId="3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center" vertical="center"/>
    </xf>
    <xf numFmtId="0" fontId="45" fillId="0" borderId="20" xfId="0" applyFont="1" applyBorder="1" applyAlignment="1">
      <alignment horizontal="left" vertical="center"/>
    </xf>
    <xf numFmtId="0" fontId="39" fillId="0" borderId="31" xfId="0" applyFont="1" applyBorder="1" applyAlignment="1">
      <alignment vertical="center" wrapText="1"/>
    </xf>
    <xf numFmtId="0" fontId="39" fillId="0" borderId="27" xfId="0" applyFont="1" applyBorder="1" applyAlignment="1">
      <alignment horizontal="left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/>
    </xf>
    <xf numFmtId="0" fontId="20" fillId="11" borderId="3" xfId="0" applyFont="1" applyFill="1" applyBorder="1" applyAlignment="1">
      <alignment horizontal="left" vertical="center" wrapText="1"/>
    </xf>
    <xf numFmtId="0" fontId="20" fillId="11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top"/>
    </xf>
    <xf numFmtId="0" fontId="27" fillId="10" borderId="11" xfId="0" applyFont="1" applyFill="1" applyBorder="1" applyAlignment="1">
      <alignment horizontal="center" vertical="center"/>
    </xf>
    <xf numFmtId="0" fontId="27" fillId="10" borderId="14" xfId="0" applyFont="1" applyFill="1" applyBorder="1" applyAlignment="1">
      <alignment horizontal="center" vertical="center"/>
    </xf>
    <xf numFmtId="0" fontId="27" fillId="10" borderId="16" xfId="0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5" borderId="16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0" fontId="24" fillId="6" borderId="21" xfId="0" applyFont="1" applyFill="1" applyBorder="1" applyAlignment="1">
      <alignment vertical="center" wrapText="1"/>
    </xf>
    <xf numFmtId="0" fontId="25" fillId="6" borderId="12" xfId="0" applyFont="1" applyFill="1" applyBorder="1" applyAlignment="1">
      <alignment vertical="center" wrapText="1"/>
    </xf>
    <xf numFmtId="0" fontId="25" fillId="6" borderId="13" xfId="0" applyFont="1" applyFill="1" applyBorder="1" applyAlignment="1">
      <alignment vertical="center" wrapText="1"/>
    </xf>
    <xf numFmtId="0" fontId="25" fillId="6" borderId="22" xfId="0" applyFont="1" applyFill="1" applyBorder="1" applyAlignment="1">
      <alignment vertical="center" wrapText="1"/>
    </xf>
    <xf numFmtId="0" fontId="25" fillId="6" borderId="17" xfId="0" applyFont="1" applyFill="1" applyBorder="1" applyAlignment="1">
      <alignment vertical="center" wrapText="1"/>
    </xf>
    <xf numFmtId="0" fontId="25" fillId="6" borderId="18" xfId="0" applyFont="1" applyFill="1" applyBorder="1" applyAlignment="1">
      <alignment vertical="center" wrapText="1"/>
    </xf>
    <xf numFmtId="0" fontId="23" fillId="8" borderId="29" xfId="0" applyFont="1" applyFill="1" applyBorder="1" applyAlignment="1">
      <alignment horizontal="center" vertical="center"/>
    </xf>
    <xf numFmtId="0" fontId="23" fillId="8" borderId="30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wrapText="1"/>
    </xf>
    <xf numFmtId="0" fontId="23" fillId="9" borderId="23" xfId="0" applyFont="1" applyFill="1" applyBorder="1" applyAlignment="1">
      <alignment horizontal="center" wrapText="1"/>
    </xf>
    <xf numFmtId="0" fontId="28" fillId="10" borderId="15" xfId="0" applyFont="1" applyFill="1" applyBorder="1" applyAlignment="1">
      <alignment horizontal="center" vertical="center" wrapText="1"/>
    </xf>
    <xf numFmtId="0" fontId="28" fillId="10" borderId="18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42" fillId="10" borderId="11" xfId="0" applyFont="1" applyFill="1" applyBorder="1" applyAlignment="1">
      <alignment horizontal="center" vertical="center"/>
    </xf>
    <xf numFmtId="0" fontId="42" fillId="10" borderId="14" xfId="0" applyFont="1" applyFill="1" applyBorder="1" applyAlignment="1">
      <alignment horizontal="center" vertical="center"/>
    </xf>
    <xf numFmtId="0" fontId="42" fillId="10" borderId="16" xfId="0" applyFont="1" applyFill="1" applyBorder="1" applyAlignment="1">
      <alignment horizontal="center" vertical="center"/>
    </xf>
    <xf numFmtId="0" fontId="44" fillId="10" borderId="13" xfId="0" applyFont="1" applyFill="1" applyBorder="1" applyAlignment="1">
      <alignment horizontal="center" vertical="center" wrapText="1"/>
    </xf>
    <xf numFmtId="0" fontId="44" fillId="10" borderId="15" xfId="0" applyFont="1" applyFill="1" applyBorder="1" applyAlignment="1">
      <alignment horizontal="center" vertical="center" wrapText="1"/>
    </xf>
    <xf numFmtId="0" fontId="44" fillId="10" borderId="18" xfId="0" applyFont="1" applyFill="1" applyBorder="1" applyAlignment="1">
      <alignment horizontal="center" vertical="center" wrapText="1"/>
    </xf>
    <xf numFmtId="0" fontId="46" fillId="10" borderId="15" xfId="0" applyFont="1" applyFill="1" applyBorder="1" applyAlignment="1">
      <alignment horizontal="center" vertical="center" wrapText="1"/>
    </xf>
    <xf numFmtId="0" fontId="46" fillId="10" borderId="18" xfId="0" applyFont="1" applyFill="1" applyBorder="1" applyAlignment="1">
      <alignment horizontal="center" vertical="center" wrapText="1"/>
    </xf>
    <xf numFmtId="0" fontId="38" fillId="5" borderId="11" xfId="0" applyFont="1" applyFill="1" applyBorder="1" applyAlignment="1">
      <alignment horizontal="center" vertical="center"/>
    </xf>
    <xf numFmtId="0" fontId="38" fillId="5" borderId="13" xfId="0" applyFont="1" applyFill="1" applyBorder="1" applyAlignment="1">
      <alignment horizontal="center" vertical="center"/>
    </xf>
    <xf numFmtId="0" fontId="38" fillId="5" borderId="16" xfId="0" applyFont="1" applyFill="1" applyBorder="1" applyAlignment="1">
      <alignment horizontal="center" vertical="center"/>
    </xf>
    <xf numFmtId="0" fontId="38" fillId="5" borderId="18" xfId="0" applyFont="1" applyFill="1" applyBorder="1" applyAlignment="1">
      <alignment horizontal="center" vertical="center"/>
    </xf>
    <xf numFmtId="0" fontId="39" fillId="6" borderId="21" xfId="0" applyFont="1" applyFill="1" applyBorder="1" applyAlignment="1">
      <alignment vertical="center" wrapText="1"/>
    </xf>
    <xf numFmtId="0" fontId="40" fillId="6" borderId="12" xfId="0" applyFont="1" applyFill="1" applyBorder="1" applyAlignment="1">
      <alignment vertical="center" wrapText="1"/>
    </xf>
    <xf numFmtId="0" fontId="40" fillId="6" borderId="13" xfId="0" applyFont="1" applyFill="1" applyBorder="1" applyAlignment="1">
      <alignment vertical="center" wrapText="1"/>
    </xf>
    <xf numFmtId="0" fontId="40" fillId="6" borderId="22" xfId="0" applyFont="1" applyFill="1" applyBorder="1" applyAlignment="1">
      <alignment vertical="center" wrapText="1"/>
    </xf>
    <xf numFmtId="0" fontId="40" fillId="6" borderId="17" xfId="0" applyFont="1" applyFill="1" applyBorder="1" applyAlignment="1">
      <alignment vertical="center" wrapText="1"/>
    </xf>
    <xf numFmtId="0" fontId="40" fillId="6" borderId="18" xfId="0" applyFont="1" applyFill="1" applyBorder="1" applyAlignment="1">
      <alignment vertical="center" wrapText="1"/>
    </xf>
    <xf numFmtId="0" fontId="41" fillId="0" borderId="9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38" fillId="8" borderId="29" xfId="0" applyFont="1" applyFill="1" applyBorder="1" applyAlignment="1">
      <alignment horizontal="center" vertical="center"/>
    </xf>
    <xf numFmtId="0" fontId="38" fillId="8" borderId="30" xfId="0" applyFont="1" applyFill="1" applyBorder="1" applyAlignment="1">
      <alignment horizontal="center" vertical="center"/>
    </xf>
    <xf numFmtId="0" fontId="38" fillId="9" borderId="7" xfId="0" applyFont="1" applyFill="1" applyBorder="1" applyAlignment="1">
      <alignment horizontal="center" vertical="center" wrapText="1"/>
    </xf>
    <xf numFmtId="0" fontId="38" fillId="9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63501</xdr:rowOff>
    </xdr:from>
    <xdr:to>
      <xdr:col>1</xdr:col>
      <xdr:colOff>989119</xdr:colOff>
      <xdr:row>0</xdr:row>
      <xdr:rowOff>669291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1A05D02-D6C4-4E90-8CB7-E6876D693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9917" y="63501"/>
          <a:ext cx="1423035" cy="60579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211667</xdr:colOff>
      <xdr:row>0</xdr:row>
      <xdr:rowOff>95250</xdr:rowOff>
    </xdr:from>
    <xdr:to>
      <xdr:col>1</xdr:col>
      <xdr:colOff>1020869</xdr:colOff>
      <xdr:row>0</xdr:row>
      <xdr:rowOff>701040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713696B-9EC5-493C-BCF6-4B4784484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1667" y="95250"/>
          <a:ext cx="1423035" cy="60579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95250</xdr:rowOff>
    </xdr:from>
    <xdr:to>
      <xdr:col>2</xdr:col>
      <xdr:colOff>47202</xdr:colOff>
      <xdr:row>0</xdr:row>
      <xdr:rowOff>701040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BBBE27F-18FB-4704-A31C-F0904C9B6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7000" y="95250"/>
          <a:ext cx="1423035" cy="60579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232833</xdr:colOff>
      <xdr:row>0</xdr:row>
      <xdr:rowOff>74084</xdr:rowOff>
    </xdr:from>
    <xdr:to>
      <xdr:col>2</xdr:col>
      <xdr:colOff>153035</xdr:colOff>
      <xdr:row>0</xdr:row>
      <xdr:rowOff>679874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7FA034A-1D10-4DBA-840D-99CCC8A16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2833" y="74084"/>
          <a:ext cx="1423035" cy="60579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199159</xdr:colOff>
      <xdr:row>0</xdr:row>
      <xdr:rowOff>17318</xdr:rowOff>
    </xdr:from>
    <xdr:to>
      <xdr:col>0</xdr:col>
      <xdr:colOff>1622194</xdr:colOff>
      <xdr:row>0</xdr:row>
      <xdr:rowOff>623108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E8D00F4-FDC1-4AE7-80F0-1394CEB6B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9159" y="17318"/>
          <a:ext cx="1423035" cy="60579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277090</xdr:colOff>
      <xdr:row>0</xdr:row>
      <xdr:rowOff>43295</xdr:rowOff>
    </xdr:from>
    <xdr:to>
      <xdr:col>0</xdr:col>
      <xdr:colOff>1700125</xdr:colOff>
      <xdr:row>0</xdr:row>
      <xdr:rowOff>649085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0B4186D-AFE9-4C13-9151-6BE4B5762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7090" y="43295"/>
          <a:ext cx="1423035" cy="60579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47F43-928F-4CC4-B92C-2E024A11C036}">
  <dimension ref="A1:M66"/>
  <sheetViews>
    <sheetView tabSelected="1" topLeftCell="A4" zoomScale="90" zoomScaleNormal="90" workbookViewId="0">
      <selection activeCell="C7" sqref="C7"/>
    </sheetView>
  </sheetViews>
  <sheetFormatPr defaultRowHeight="15" x14ac:dyDescent="0.25"/>
  <cols>
    <col min="2" max="2" width="45.42578125" customWidth="1"/>
    <col min="3" max="5" width="12.7109375" customWidth="1"/>
    <col min="6" max="6" width="14.85546875" customWidth="1"/>
    <col min="7" max="7" width="15.7109375" customWidth="1"/>
    <col min="8" max="8" width="12.28515625" customWidth="1"/>
    <col min="13" max="13" width="10.85546875" bestFit="1" customWidth="1"/>
  </cols>
  <sheetData>
    <row r="1" spans="1:8" ht="60" customHeight="1" x14ac:dyDescent="0.25">
      <c r="A1" s="133" t="s">
        <v>0</v>
      </c>
      <c r="B1" s="133"/>
      <c r="C1" s="133"/>
      <c r="D1" s="133"/>
      <c r="E1" s="133"/>
      <c r="F1" s="133"/>
      <c r="G1" s="133"/>
    </row>
    <row r="2" spans="1:8" x14ac:dyDescent="0.25">
      <c r="A2" s="134" t="s">
        <v>1</v>
      </c>
      <c r="B2" s="134"/>
      <c r="C2" s="135" t="s">
        <v>2</v>
      </c>
      <c r="D2" s="135" t="s">
        <v>3</v>
      </c>
      <c r="E2" s="135" t="s">
        <v>4</v>
      </c>
      <c r="F2" s="136" t="s">
        <v>5</v>
      </c>
      <c r="G2" s="136"/>
    </row>
    <row r="3" spans="1:8" x14ac:dyDescent="0.25">
      <c r="A3" s="134"/>
      <c r="B3" s="134"/>
      <c r="C3" s="135"/>
      <c r="D3" s="135"/>
      <c r="E3" s="135"/>
      <c r="F3" s="101" t="s">
        <v>6</v>
      </c>
      <c r="G3" s="115" t="s">
        <v>7</v>
      </c>
    </row>
    <row r="4" spans="1:8" ht="68.45" customHeight="1" x14ac:dyDescent="0.25">
      <c r="A4" s="127" t="s">
        <v>8</v>
      </c>
      <c r="B4" s="128"/>
      <c r="C4" s="53" t="s">
        <v>9</v>
      </c>
      <c r="D4" s="53" t="s">
        <v>10</v>
      </c>
      <c r="E4" s="10"/>
      <c r="F4" s="102" t="s">
        <v>11</v>
      </c>
      <c r="G4" s="100" t="s">
        <v>12</v>
      </c>
    </row>
    <row r="5" spans="1:8" x14ac:dyDescent="0.25">
      <c r="A5" s="28" t="s">
        <v>13</v>
      </c>
      <c r="B5" s="28" t="s">
        <v>14</v>
      </c>
      <c r="C5" s="59"/>
      <c r="D5" s="25"/>
      <c r="E5" s="26"/>
      <c r="F5" s="30"/>
      <c r="G5" s="3">
        <f>E5-F5</f>
        <v>0</v>
      </c>
      <c r="H5" s="23"/>
    </row>
    <row r="6" spans="1:8" x14ac:dyDescent="0.25">
      <c r="A6" s="15" t="s">
        <v>15</v>
      </c>
      <c r="B6" s="1" t="s">
        <v>16</v>
      </c>
      <c r="C6" s="57">
        <v>24</v>
      </c>
      <c r="D6" s="2">
        <v>600</v>
      </c>
      <c r="E6" s="2">
        <f>C6*D6</f>
        <v>14400</v>
      </c>
      <c r="F6" s="18">
        <v>7500</v>
      </c>
      <c r="G6" s="3">
        <f t="shared" ref="G6:G8" si="0">E6-F6</f>
        <v>6900</v>
      </c>
      <c r="H6" s="23"/>
    </row>
    <row r="7" spans="1:8" x14ac:dyDescent="0.25">
      <c r="A7" s="15" t="s">
        <v>17</v>
      </c>
      <c r="B7" s="1" t="s">
        <v>18</v>
      </c>
      <c r="C7" s="57">
        <v>24</v>
      </c>
      <c r="D7" s="2">
        <v>500</v>
      </c>
      <c r="E7" s="2">
        <f>C7*D7</f>
        <v>12000</v>
      </c>
      <c r="F7" s="18">
        <v>7500</v>
      </c>
      <c r="G7" s="3">
        <f t="shared" si="0"/>
        <v>4500</v>
      </c>
      <c r="H7" s="23"/>
    </row>
    <row r="8" spans="1:8" x14ac:dyDescent="0.25">
      <c r="A8" s="15" t="s">
        <v>19</v>
      </c>
      <c r="B8" s="1"/>
      <c r="C8" s="57">
        <v>0</v>
      </c>
      <c r="D8" s="2">
        <v>0</v>
      </c>
      <c r="E8" s="2">
        <f>C8*D8</f>
        <v>0</v>
      </c>
      <c r="F8" s="18">
        <v>0</v>
      </c>
      <c r="G8" s="3">
        <f t="shared" si="0"/>
        <v>0</v>
      </c>
      <c r="H8" s="23"/>
    </row>
    <row r="9" spans="1:8" ht="14.45" customHeight="1" x14ac:dyDescent="0.25">
      <c r="A9" s="131" t="s">
        <v>20</v>
      </c>
      <c r="B9" s="132"/>
      <c r="C9" s="60"/>
      <c r="D9" s="34"/>
      <c r="E9" s="34">
        <f>SUM(E6:E7:E8)</f>
        <v>26400</v>
      </c>
      <c r="F9" s="34">
        <f>SUM(F6:F7:F8)</f>
        <v>15000</v>
      </c>
      <c r="G9" s="34">
        <f>SUM(G5:G8)</f>
        <v>11400</v>
      </c>
      <c r="H9" s="44">
        <f>E9/E60</f>
        <v>0.20298557956611832</v>
      </c>
    </row>
    <row r="10" spans="1:8" x14ac:dyDescent="0.25">
      <c r="A10" s="1"/>
      <c r="B10" s="35"/>
      <c r="C10" s="61"/>
      <c r="D10" s="36"/>
      <c r="E10" s="36"/>
      <c r="F10" s="36"/>
      <c r="G10" s="36"/>
      <c r="H10" s="23"/>
    </row>
    <row r="11" spans="1:8" ht="27.6" customHeight="1" x14ac:dyDescent="0.25">
      <c r="A11" s="127" t="s">
        <v>21</v>
      </c>
      <c r="B11" s="128"/>
      <c r="C11" s="53"/>
      <c r="D11" s="7"/>
      <c r="E11" s="9"/>
      <c r="F11" s="9"/>
      <c r="G11" s="7"/>
      <c r="H11" s="23"/>
    </row>
    <row r="12" spans="1:8" ht="14.45" customHeight="1" x14ac:dyDescent="0.25">
      <c r="A12" s="28" t="s">
        <v>22</v>
      </c>
      <c r="B12" s="28" t="s">
        <v>23</v>
      </c>
      <c r="C12" s="59"/>
      <c r="D12" s="25"/>
      <c r="E12" s="27"/>
      <c r="F12" s="31"/>
      <c r="G12" s="56">
        <f>E12-F12</f>
        <v>0</v>
      </c>
      <c r="H12" s="23"/>
    </row>
    <row r="13" spans="1:8" ht="31.9" customHeight="1" x14ac:dyDescent="0.25">
      <c r="A13" s="16" t="s">
        <v>24</v>
      </c>
      <c r="B13" s="5" t="s">
        <v>25</v>
      </c>
      <c r="C13" s="57">
        <v>1</v>
      </c>
      <c r="D13" s="54">
        <v>1500</v>
      </c>
      <c r="E13" s="54">
        <f t="shared" ref="E13:E19" si="1">C13*D13</f>
        <v>1500</v>
      </c>
      <c r="F13" s="55">
        <v>0</v>
      </c>
      <c r="G13" s="56">
        <f t="shared" ref="G13:G22" si="2">E13-F13</f>
        <v>1500</v>
      </c>
      <c r="H13" s="23"/>
    </row>
    <row r="14" spans="1:8" ht="33" customHeight="1" x14ac:dyDescent="0.25">
      <c r="A14" s="16" t="s">
        <v>26</v>
      </c>
      <c r="B14" s="17" t="s">
        <v>27</v>
      </c>
      <c r="C14" s="57">
        <v>6</v>
      </c>
      <c r="D14" s="57">
        <v>500</v>
      </c>
      <c r="E14" s="57">
        <f t="shared" si="1"/>
        <v>3000</v>
      </c>
      <c r="F14" s="58">
        <v>500</v>
      </c>
      <c r="G14" s="56">
        <f t="shared" si="2"/>
        <v>2500</v>
      </c>
      <c r="H14" s="23"/>
    </row>
    <row r="15" spans="1:8" ht="25.9" customHeight="1" x14ac:dyDescent="0.25">
      <c r="A15" s="16" t="s">
        <v>28</v>
      </c>
      <c r="B15" s="66" t="s">
        <v>29</v>
      </c>
      <c r="C15" s="57">
        <v>30</v>
      </c>
      <c r="D15" s="57">
        <v>120</v>
      </c>
      <c r="E15" s="57">
        <f t="shared" si="1"/>
        <v>3600</v>
      </c>
      <c r="F15" s="58">
        <v>0</v>
      </c>
      <c r="G15" s="56">
        <f t="shared" si="2"/>
        <v>3600</v>
      </c>
      <c r="H15" s="23"/>
    </row>
    <row r="16" spans="1:8" ht="30.6" customHeight="1" x14ac:dyDescent="0.25">
      <c r="A16" s="16" t="s">
        <v>30</v>
      </c>
      <c r="B16" s="66" t="s">
        <v>31</v>
      </c>
      <c r="C16" s="57">
        <v>3</v>
      </c>
      <c r="D16" s="54">
        <v>2000</v>
      </c>
      <c r="E16" s="54">
        <f t="shared" si="1"/>
        <v>6000</v>
      </c>
      <c r="F16" s="18">
        <v>0</v>
      </c>
      <c r="G16" s="56">
        <f t="shared" si="2"/>
        <v>6000</v>
      </c>
      <c r="H16" s="23"/>
    </row>
    <row r="17" spans="1:8" ht="30" customHeight="1" x14ac:dyDescent="0.25">
      <c r="A17" s="16" t="s">
        <v>32</v>
      </c>
      <c r="B17" s="5" t="s">
        <v>33</v>
      </c>
      <c r="C17" s="57">
        <v>2</v>
      </c>
      <c r="D17" s="54">
        <v>2000</v>
      </c>
      <c r="E17" s="54">
        <f t="shared" si="1"/>
        <v>4000</v>
      </c>
      <c r="F17" s="18">
        <v>0</v>
      </c>
      <c r="G17" s="56">
        <f t="shared" si="2"/>
        <v>4000</v>
      </c>
      <c r="H17" s="23"/>
    </row>
    <row r="18" spans="1:8" ht="17.45" customHeight="1" x14ac:dyDescent="0.25">
      <c r="A18" s="16" t="s">
        <v>34</v>
      </c>
      <c r="B18" s="99" t="s">
        <v>35</v>
      </c>
      <c r="C18" s="57">
        <v>72</v>
      </c>
      <c r="D18" s="54">
        <v>350</v>
      </c>
      <c r="E18" s="54">
        <f t="shared" si="1"/>
        <v>25200</v>
      </c>
      <c r="F18" s="18">
        <v>6000</v>
      </c>
      <c r="G18" s="56">
        <f t="shared" si="2"/>
        <v>19200</v>
      </c>
      <c r="H18" s="23"/>
    </row>
    <row r="19" spans="1:8" x14ac:dyDescent="0.25">
      <c r="A19" s="16" t="s">
        <v>36</v>
      </c>
      <c r="B19" s="1" t="s">
        <v>37</v>
      </c>
      <c r="C19" s="57">
        <v>12</v>
      </c>
      <c r="D19" s="54">
        <v>580</v>
      </c>
      <c r="E19" s="54">
        <f t="shared" si="1"/>
        <v>6960</v>
      </c>
      <c r="F19" s="18">
        <v>0</v>
      </c>
      <c r="G19" s="56">
        <f t="shared" si="2"/>
        <v>6960</v>
      </c>
      <c r="H19" s="23"/>
    </row>
    <row r="20" spans="1:8" x14ac:dyDescent="0.25">
      <c r="A20" s="16" t="s">
        <v>38</v>
      </c>
      <c r="B20" s="1" t="s">
        <v>39</v>
      </c>
      <c r="C20" s="57">
        <v>1</v>
      </c>
      <c r="D20" s="54">
        <v>6000</v>
      </c>
      <c r="E20" s="54">
        <f>C20*D20</f>
        <v>6000</v>
      </c>
      <c r="F20" s="18">
        <v>2000</v>
      </c>
      <c r="G20" s="56">
        <f t="shared" si="2"/>
        <v>4000</v>
      </c>
      <c r="H20" s="23"/>
    </row>
    <row r="21" spans="1:8" x14ac:dyDescent="0.25">
      <c r="A21" s="16" t="s">
        <v>40</v>
      </c>
      <c r="B21" s="17" t="s">
        <v>41</v>
      </c>
      <c r="C21" s="57">
        <v>1</v>
      </c>
      <c r="D21" s="54">
        <v>1400</v>
      </c>
      <c r="E21" s="54">
        <f>C21*D21</f>
        <v>1400</v>
      </c>
      <c r="F21" s="18">
        <v>0</v>
      </c>
      <c r="G21" s="56">
        <f t="shared" si="2"/>
        <v>1400</v>
      </c>
      <c r="H21" s="23"/>
    </row>
    <row r="22" spans="1:8" x14ac:dyDescent="0.25">
      <c r="A22" s="16" t="s">
        <v>42</v>
      </c>
      <c r="B22" s="17" t="s">
        <v>43</v>
      </c>
      <c r="C22" s="57">
        <v>1</v>
      </c>
      <c r="D22" s="54">
        <v>2300</v>
      </c>
      <c r="E22" s="54">
        <f>C22*D22</f>
        <v>2300</v>
      </c>
      <c r="F22" s="18">
        <v>0</v>
      </c>
      <c r="G22" s="56">
        <f t="shared" si="2"/>
        <v>2300</v>
      </c>
      <c r="H22" s="23"/>
    </row>
    <row r="23" spans="1:8" ht="14.45" customHeight="1" x14ac:dyDescent="0.25">
      <c r="A23" s="131" t="s">
        <v>44</v>
      </c>
      <c r="B23" s="132"/>
      <c r="C23" s="62"/>
      <c r="D23" s="34"/>
      <c r="E23" s="34">
        <f>SUM(E13:E22)</f>
        <v>59960</v>
      </c>
      <c r="F23" s="34">
        <f>SUM(F13:F22)</f>
        <v>8500</v>
      </c>
      <c r="G23" s="34">
        <f>SUM(G13:G22)</f>
        <v>51460</v>
      </c>
      <c r="H23" s="44">
        <f>E23/E60</f>
        <v>0.46102330874183539</v>
      </c>
    </row>
    <row r="24" spans="1:8" x14ac:dyDescent="0.25">
      <c r="A24" s="37"/>
      <c r="B24" s="35"/>
      <c r="C24" s="63"/>
      <c r="D24" s="36"/>
      <c r="E24" s="36"/>
      <c r="F24" s="36"/>
      <c r="G24" s="36"/>
      <c r="H24" s="23"/>
    </row>
    <row r="25" spans="1:8" ht="14.45" customHeight="1" x14ac:dyDescent="0.25">
      <c r="A25" s="127" t="s">
        <v>45</v>
      </c>
      <c r="B25" s="128"/>
      <c r="C25" s="7"/>
      <c r="D25" s="9"/>
      <c r="E25" s="9"/>
      <c r="F25" s="9"/>
      <c r="G25" s="7"/>
      <c r="H25" s="23"/>
    </row>
    <row r="26" spans="1:8" x14ac:dyDescent="0.25">
      <c r="A26" s="28" t="s">
        <v>46</v>
      </c>
      <c r="B26" s="28" t="s">
        <v>47</v>
      </c>
      <c r="C26" s="25"/>
      <c r="D26" s="27"/>
      <c r="E26" s="27"/>
      <c r="F26" s="31"/>
      <c r="G26" s="3">
        <f>E26-F26</f>
        <v>0</v>
      </c>
      <c r="H26" s="23"/>
    </row>
    <row r="27" spans="1:8" x14ac:dyDescent="0.25">
      <c r="A27" s="16" t="s">
        <v>48</v>
      </c>
      <c r="B27" s="1" t="s">
        <v>49</v>
      </c>
      <c r="C27" s="64">
        <v>24</v>
      </c>
      <c r="D27" s="2">
        <v>100</v>
      </c>
      <c r="E27" s="2">
        <f>D27*C27</f>
        <v>2400</v>
      </c>
      <c r="F27" s="18">
        <v>2400</v>
      </c>
      <c r="G27" s="3">
        <f t="shared" ref="G27:G29" si="3">E27-F27</f>
        <v>0</v>
      </c>
      <c r="H27" s="23"/>
    </row>
    <row r="28" spans="1:8" ht="29.45" customHeight="1" x14ac:dyDescent="0.25">
      <c r="A28" s="16" t="s">
        <v>50</v>
      </c>
      <c r="B28" s="5" t="s">
        <v>51</v>
      </c>
      <c r="C28" s="64">
        <v>24</v>
      </c>
      <c r="D28" s="2">
        <v>100</v>
      </c>
      <c r="E28" s="2">
        <f>D28*C28</f>
        <v>2400</v>
      </c>
      <c r="F28" s="18">
        <v>0</v>
      </c>
      <c r="G28" s="3">
        <f t="shared" si="3"/>
        <v>2400</v>
      </c>
      <c r="H28" s="23"/>
    </row>
    <row r="29" spans="1:8" x14ac:dyDescent="0.25">
      <c r="A29" s="16" t="s">
        <v>52</v>
      </c>
      <c r="B29" s="1" t="s">
        <v>53</v>
      </c>
      <c r="C29" s="64">
        <v>6</v>
      </c>
      <c r="D29" s="2">
        <v>350</v>
      </c>
      <c r="E29" s="2">
        <f>D29*C29</f>
        <v>2100</v>
      </c>
      <c r="F29" s="18">
        <v>350</v>
      </c>
      <c r="G29" s="3">
        <f t="shared" si="3"/>
        <v>1750</v>
      </c>
      <c r="H29" s="23"/>
    </row>
    <row r="30" spans="1:8" ht="14.45" customHeight="1" x14ac:dyDescent="0.25">
      <c r="A30" s="131" t="s">
        <v>54</v>
      </c>
      <c r="B30" s="132"/>
      <c r="C30" s="62"/>
      <c r="D30" s="34"/>
      <c r="E30" s="34">
        <f>SUM(E27:E29)</f>
        <v>6900</v>
      </c>
      <c r="F30" s="34">
        <f>SUM(F24:F29)</f>
        <v>2750</v>
      </c>
      <c r="G30" s="34">
        <f>SUM(G26:G29)</f>
        <v>4150</v>
      </c>
      <c r="H30" s="44">
        <f>E30/E60</f>
        <v>5.3053049204780926E-2</v>
      </c>
    </row>
    <row r="31" spans="1:8" x14ac:dyDescent="0.25">
      <c r="A31" s="35"/>
      <c r="B31" s="35"/>
      <c r="C31" s="63"/>
      <c r="D31" s="36"/>
      <c r="E31" s="36"/>
      <c r="F31" s="36"/>
      <c r="G31" s="36"/>
      <c r="H31" s="23"/>
    </row>
    <row r="32" spans="1:8" ht="14.45" customHeight="1" x14ac:dyDescent="0.25">
      <c r="A32" s="127" t="s">
        <v>55</v>
      </c>
      <c r="B32" s="128"/>
      <c r="C32" s="52"/>
      <c r="D32" s="6"/>
      <c r="E32" s="6"/>
      <c r="F32" s="6"/>
      <c r="G32" s="7"/>
      <c r="H32" s="23"/>
    </row>
    <row r="33" spans="1:8" x14ac:dyDescent="0.25">
      <c r="A33" s="28" t="s">
        <v>56</v>
      </c>
      <c r="B33" s="28" t="s">
        <v>57</v>
      </c>
      <c r="C33" s="65"/>
      <c r="D33" s="29"/>
      <c r="E33" s="29"/>
      <c r="F33" s="32"/>
      <c r="G33" s="56">
        <f>E33-F33</f>
        <v>0</v>
      </c>
      <c r="H33" s="23"/>
    </row>
    <row r="34" spans="1:8" ht="31.15" customHeight="1" x14ac:dyDescent="0.25">
      <c r="A34" s="16" t="s">
        <v>58</v>
      </c>
      <c r="B34" s="5" t="s">
        <v>59</v>
      </c>
      <c r="C34" s="57">
        <v>1</v>
      </c>
      <c r="D34" s="54">
        <v>850</v>
      </c>
      <c r="E34" s="54">
        <f>D34*C34</f>
        <v>850</v>
      </c>
      <c r="F34" s="55">
        <v>700</v>
      </c>
      <c r="G34" s="56">
        <f t="shared" ref="G34:G37" si="4">E34-F34</f>
        <v>150</v>
      </c>
      <c r="H34" s="23"/>
    </row>
    <row r="35" spans="1:8" ht="27" customHeight="1" x14ac:dyDescent="0.25">
      <c r="A35" s="16" t="s">
        <v>60</v>
      </c>
      <c r="B35" s="5" t="s">
        <v>61</v>
      </c>
      <c r="C35" s="57">
        <v>2</v>
      </c>
      <c r="D35" s="54">
        <v>1000</v>
      </c>
      <c r="E35" s="54">
        <f>D35*C35</f>
        <v>2000</v>
      </c>
      <c r="F35" s="55">
        <v>0</v>
      </c>
      <c r="G35" s="56">
        <f t="shared" si="4"/>
        <v>2000</v>
      </c>
      <c r="H35" s="23"/>
    </row>
    <row r="36" spans="1:8" x14ac:dyDescent="0.25">
      <c r="A36" s="16" t="s">
        <v>62</v>
      </c>
      <c r="B36" s="1" t="s">
        <v>63</v>
      </c>
      <c r="C36" s="57">
        <v>1</v>
      </c>
      <c r="D36" s="2">
        <v>2000</v>
      </c>
      <c r="E36" s="2">
        <f>D36*C36</f>
        <v>2000</v>
      </c>
      <c r="F36" s="18">
        <v>1000</v>
      </c>
      <c r="G36" s="56">
        <f t="shared" si="4"/>
        <v>1000</v>
      </c>
      <c r="H36" s="23"/>
    </row>
    <row r="37" spans="1:8" x14ac:dyDescent="0.25">
      <c r="A37" s="16" t="s">
        <v>64</v>
      </c>
      <c r="B37" s="1" t="s">
        <v>65</v>
      </c>
      <c r="C37" s="57">
        <v>6</v>
      </c>
      <c r="D37" s="2">
        <v>460</v>
      </c>
      <c r="E37" s="2">
        <f>D37*C37</f>
        <v>2760</v>
      </c>
      <c r="F37" s="18">
        <v>1500</v>
      </c>
      <c r="G37" s="56">
        <f t="shared" si="4"/>
        <v>1260</v>
      </c>
      <c r="H37" s="23"/>
    </row>
    <row r="38" spans="1:8" x14ac:dyDescent="0.25">
      <c r="A38" s="38" t="s">
        <v>66</v>
      </c>
      <c r="B38" s="33"/>
      <c r="C38" s="62"/>
      <c r="D38" s="34"/>
      <c r="E38" s="34">
        <f>SUM(E34:E37)</f>
        <v>7610</v>
      </c>
      <c r="F38" s="34">
        <f>SUM(F34:F37)</f>
        <v>3200</v>
      </c>
      <c r="G38" s="34">
        <f>SUM(G34:G37)</f>
        <v>4410</v>
      </c>
      <c r="H38" s="44">
        <f>E38/E60</f>
        <v>5.8512131079475775E-2</v>
      </c>
    </row>
    <row r="39" spans="1:8" x14ac:dyDescent="0.25">
      <c r="A39" s="35"/>
      <c r="B39" s="35"/>
      <c r="C39" s="63"/>
      <c r="D39" s="36"/>
      <c r="E39" s="36"/>
      <c r="F39" s="36"/>
      <c r="G39" s="36"/>
      <c r="H39" s="23"/>
    </row>
    <row r="40" spans="1:8" ht="18" customHeight="1" x14ac:dyDescent="0.25">
      <c r="A40" s="127" t="s">
        <v>67</v>
      </c>
      <c r="B40" s="128"/>
      <c r="C40" s="52"/>
      <c r="D40" s="6"/>
      <c r="E40" s="6"/>
      <c r="F40" s="6"/>
      <c r="G40" s="7"/>
      <c r="H40" s="23"/>
    </row>
    <row r="41" spans="1:8" ht="15" customHeight="1" x14ac:dyDescent="0.25">
      <c r="A41" s="28" t="s">
        <v>68</v>
      </c>
      <c r="B41" s="28" t="s">
        <v>69</v>
      </c>
      <c r="C41" s="65"/>
      <c r="D41" s="29"/>
      <c r="E41" s="29"/>
      <c r="F41" s="32"/>
      <c r="G41" s="3">
        <f>E41-F41</f>
        <v>0</v>
      </c>
      <c r="H41" s="23"/>
    </row>
    <row r="42" spans="1:8" x14ac:dyDescent="0.25">
      <c r="A42" s="16" t="s">
        <v>68</v>
      </c>
      <c r="B42" s="4" t="s">
        <v>70</v>
      </c>
      <c r="C42" s="64">
        <v>4</v>
      </c>
      <c r="D42" s="2">
        <v>800</v>
      </c>
      <c r="E42" s="2">
        <f>C42*D42</f>
        <v>3200</v>
      </c>
      <c r="F42" s="18">
        <v>0</v>
      </c>
      <c r="G42" s="3">
        <f t="shared" ref="G42:G45" si="5">E42-F42</f>
        <v>3200</v>
      </c>
      <c r="H42" s="23"/>
    </row>
    <row r="43" spans="1:8" x14ac:dyDescent="0.25">
      <c r="A43" s="16" t="s">
        <v>71</v>
      </c>
      <c r="B43" s="4" t="s">
        <v>72</v>
      </c>
      <c r="C43" s="64">
        <v>4</v>
      </c>
      <c r="D43" s="2">
        <v>250</v>
      </c>
      <c r="E43" s="2">
        <f>C43*D43</f>
        <v>1000</v>
      </c>
      <c r="F43" s="18">
        <v>0</v>
      </c>
      <c r="G43" s="3">
        <f t="shared" si="5"/>
        <v>1000</v>
      </c>
      <c r="H43" s="23"/>
    </row>
    <row r="44" spans="1:8" x14ac:dyDescent="0.25">
      <c r="A44" s="16" t="s">
        <v>73</v>
      </c>
      <c r="B44" s="4" t="s">
        <v>74</v>
      </c>
      <c r="C44" s="64">
        <v>4</v>
      </c>
      <c r="D44" s="2">
        <v>100</v>
      </c>
      <c r="E44" s="2">
        <f>C44*D44</f>
        <v>400</v>
      </c>
      <c r="F44" s="18">
        <v>0</v>
      </c>
      <c r="G44" s="3">
        <f t="shared" si="5"/>
        <v>400</v>
      </c>
      <c r="H44" s="23"/>
    </row>
    <row r="45" spans="1:8" x14ac:dyDescent="0.25">
      <c r="A45" s="16" t="s">
        <v>75</v>
      </c>
      <c r="B45" s="4" t="s">
        <v>76</v>
      </c>
      <c r="C45" s="64">
        <v>8</v>
      </c>
      <c r="D45" s="2">
        <v>100</v>
      </c>
      <c r="E45" s="2">
        <f>C45*D45</f>
        <v>800</v>
      </c>
      <c r="F45" s="18">
        <v>0</v>
      </c>
      <c r="G45" s="3">
        <f t="shared" si="5"/>
        <v>800</v>
      </c>
      <c r="H45" s="23"/>
    </row>
    <row r="46" spans="1:8" x14ac:dyDescent="0.25">
      <c r="A46" s="38" t="s">
        <v>77</v>
      </c>
      <c r="B46" s="33"/>
      <c r="C46" s="62"/>
      <c r="D46" s="34"/>
      <c r="E46" s="34">
        <f>SUM(E42:E45)</f>
        <v>5400</v>
      </c>
      <c r="F46" s="34">
        <f>SUM(F42:F45)</f>
        <v>0</v>
      </c>
      <c r="G46" s="34">
        <f>SUM(G42:G45)</f>
        <v>5400</v>
      </c>
      <c r="H46" s="45">
        <f>E46/E60</f>
        <v>4.15197776385242E-2</v>
      </c>
    </row>
    <row r="47" spans="1:8" x14ac:dyDescent="0.25">
      <c r="A47" s="35"/>
      <c r="B47" s="35"/>
      <c r="C47" s="63"/>
      <c r="D47" s="36"/>
      <c r="E47" s="36"/>
      <c r="F47" s="36"/>
      <c r="G47" s="36"/>
      <c r="H47" s="23"/>
    </row>
    <row r="48" spans="1:8" ht="14.45" customHeight="1" x14ac:dyDescent="0.25">
      <c r="A48" s="129" t="s">
        <v>78</v>
      </c>
      <c r="B48" s="129"/>
      <c r="C48" s="52"/>
      <c r="D48" s="6"/>
      <c r="E48" s="6"/>
      <c r="F48" s="6"/>
      <c r="G48" s="7"/>
      <c r="H48" s="23"/>
    </row>
    <row r="49" spans="1:13" x14ac:dyDescent="0.25">
      <c r="A49" s="28" t="s">
        <v>79</v>
      </c>
      <c r="B49" s="28" t="s">
        <v>80</v>
      </c>
      <c r="C49" s="65"/>
      <c r="D49" s="29"/>
      <c r="E49" s="29"/>
      <c r="F49" s="32"/>
      <c r="G49" s="3">
        <f>E49-F49</f>
        <v>0</v>
      </c>
      <c r="H49" s="23"/>
    </row>
    <row r="50" spans="1:13" ht="41.45" customHeight="1" x14ac:dyDescent="0.25">
      <c r="A50" s="16" t="s">
        <v>81</v>
      </c>
      <c r="B50" s="5" t="s">
        <v>82</v>
      </c>
      <c r="C50" s="64">
        <v>4</v>
      </c>
      <c r="D50" s="2">
        <v>995</v>
      </c>
      <c r="E50" s="2">
        <f>C50*D50</f>
        <v>3980</v>
      </c>
      <c r="F50" s="18">
        <v>1000</v>
      </c>
      <c r="G50" s="3">
        <f t="shared" ref="G50:G53" si="6">E50-F50</f>
        <v>2980</v>
      </c>
      <c r="H50" s="23"/>
    </row>
    <row r="51" spans="1:13" x14ac:dyDescent="0.25">
      <c r="A51" s="16" t="s">
        <v>83</v>
      </c>
      <c r="B51" s="1" t="s">
        <v>84</v>
      </c>
      <c r="C51" s="64">
        <v>1</v>
      </c>
      <c r="D51" s="2">
        <v>3500</v>
      </c>
      <c r="E51" s="2">
        <f>C51*D51</f>
        <v>3500</v>
      </c>
      <c r="F51" s="18">
        <v>500</v>
      </c>
      <c r="G51" s="3">
        <f t="shared" si="6"/>
        <v>3000</v>
      </c>
      <c r="H51" s="23"/>
    </row>
    <row r="52" spans="1:13" x14ac:dyDescent="0.25">
      <c r="A52" s="16" t="s">
        <v>85</v>
      </c>
      <c r="B52" s="1" t="s">
        <v>86</v>
      </c>
      <c r="C52" s="64">
        <v>24</v>
      </c>
      <c r="D52" s="2">
        <v>150</v>
      </c>
      <c r="E52" s="2">
        <f>C52*D52</f>
        <v>3600</v>
      </c>
      <c r="F52" s="18">
        <v>300</v>
      </c>
      <c r="G52" s="3">
        <f t="shared" si="6"/>
        <v>3300</v>
      </c>
      <c r="H52" s="23"/>
    </row>
    <row r="53" spans="1:13" x14ac:dyDescent="0.25">
      <c r="A53" s="16" t="s">
        <v>87</v>
      </c>
      <c r="B53" s="17" t="s">
        <v>88</v>
      </c>
      <c r="C53" s="64">
        <v>6</v>
      </c>
      <c r="D53" s="2">
        <v>700</v>
      </c>
      <c r="E53" s="2">
        <f>C53*D53</f>
        <v>4200</v>
      </c>
      <c r="F53" s="18">
        <v>1500</v>
      </c>
      <c r="G53" s="3">
        <f t="shared" si="6"/>
        <v>2700</v>
      </c>
      <c r="H53" s="23"/>
    </row>
    <row r="54" spans="1:13" x14ac:dyDescent="0.25">
      <c r="A54" s="38" t="s">
        <v>89</v>
      </c>
      <c r="B54" s="33"/>
      <c r="C54" s="62"/>
      <c r="D54" s="34"/>
      <c r="E54" s="34">
        <f>SUM(E50:E53)</f>
        <v>15280</v>
      </c>
      <c r="F54" s="34">
        <f>SUM(F49:F53)</f>
        <v>3300</v>
      </c>
      <c r="G54" s="34">
        <f>SUM(G50:G53)</f>
        <v>11980</v>
      </c>
      <c r="H54" s="44">
        <f>E54/E60</f>
        <v>0.11748559302160182</v>
      </c>
    </row>
    <row r="55" spans="1:13" ht="18" customHeight="1" x14ac:dyDescent="0.25">
      <c r="A55" s="39" t="s">
        <v>90</v>
      </c>
      <c r="B55" s="35"/>
      <c r="C55" s="63"/>
      <c r="D55" s="36"/>
      <c r="E55" s="46">
        <f>E54+E46+E38+E30+E23+E9</f>
        <v>121550</v>
      </c>
      <c r="F55" s="47">
        <f>F9+F23+F30+F38+F46+F54</f>
        <v>32750</v>
      </c>
      <c r="G55" s="46">
        <f>G9+G23+G30+G38+G46+G54</f>
        <v>88800</v>
      </c>
      <c r="H55" s="23"/>
    </row>
    <row r="56" spans="1:13" x14ac:dyDescent="0.25">
      <c r="A56" s="8" t="s">
        <v>91</v>
      </c>
      <c r="B56" s="8"/>
      <c r="C56" s="52"/>
      <c r="D56" s="6"/>
      <c r="E56" s="6"/>
      <c r="F56" s="6"/>
      <c r="G56" s="6"/>
      <c r="H56" s="23"/>
    </row>
    <row r="57" spans="1:13" x14ac:dyDescent="0.25">
      <c r="A57" s="15" t="s">
        <v>92</v>
      </c>
      <c r="B57" s="35" t="s">
        <v>93</v>
      </c>
      <c r="C57" s="63"/>
      <c r="D57" s="40"/>
      <c r="E57" s="48">
        <f>E55*0.07</f>
        <v>8508.5</v>
      </c>
      <c r="F57" s="48"/>
      <c r="G57" s="49">
        <f>E57-F57</f>
        <v>8508.5</v>
      </c>
      <c r="H57" s="23"/>
    </row>
    <row r="58" spans="1:13" x14ac:dyDescent="0.25">
      <c r="A58" s="33" t="s">
        <v>94</v>
      </c>
      <c r="B58" s="33"/>
      <c r="C58" s="62"/>
      <c r="D58" s="34"/>
      <c r="E58" s="43">
        <f>SUM(E56:E57)</f>
        <v>8508.5</v>
      </c>
      <c r="F58" s="34">
        <f>SUM(F57)</f>
        <v>0</v>
      </c>
      <c r="G58" s="34">
        <f>SUM(G57)</f>
        <v>8508.5</v>
      </c>
      <c r="H58" s="44">
        <f>E58/E60</f>
        <v>6.5420560747663545E-2</v>
      </c>
    </row>
    <row r="59" spans="1:13" x14ac:dyDescent="0.25">
      <c r="A59" s="1"/>
      <c r="B59" s="1"/>
      <c r="C59" s="64"/>
      <c r="D59" s="2"/>
      <c r="E59" s="50"/>
      <c r="F59" s="51"/>
      <c r="G59" s="49"/>
      <c r="H59" s="23"/>
    </row>
    <row r="60" spans="1:13" x14ac:dyDescent="0.25">
      <c r="A60" s="130" t="s">
        <v>95</v>
      </c>
      <c r="B60" s="130"/>
      <c r="C60" s="130"/>
      <c r="D60" s="130"/>
      <c r="E60" s="11">
        <f>E55+E58</f>
        <v>130058.5</v>
      </c>
      <c r="F60" s="11">
        <f>F55</f>
        <v>32750</v>
      </c>
      <c r="G60" s="11">
        <f>G55+G58</f>
        <v>97308.5</v>
      </c>
      <c r="H60" s="44">
        <f>H9+H23+H30+H38+H46+H54+H58</f>
        <v>0.99999999999999989</v>
      </c>
      <c r="M60" s="42"/>
    </row>
    <row r="61" spans="1:13" x14ac:dyDescent="0.25">
      <c r="E61" s="12"/>
      <c r="F61" s="103">
        <f>F60/E60</f>
        <v>0.25180976252993847</v>
      </c>
      <c r="G61" s="44">
        <f>G60/E60</f>
        <v>0.74819023747006153</v>
      </c>
    </row>
    <row r="62" spans="1:13" x14ac:dyDescent="0.25">
      <c r="B62" s="24"/>
      <c r="C62" s="22"/>
      <c r="D62" s="23"/>
      <c r="E62" s="12"/>
      <c r="G62" s="12"/>
    </row>
    <row r="63" spans="1:13" x14ac:dyDescent="0.25">
      <c r="B63" s="24"/>
    </row>
    <row r="64" spans="1:13" x14ac:dyDescent="0.25">
      <c r="B64" s="24"/>
      <c r="C64" s="22"/>
      <c r="D64" s="41"/>
    </row>
    <row r="65" spans="2:4" x14ac:dyDescent="0.25">
      <c r="B65" s="24"/>
    </row>
    <row r="66" spans="2:4" x14ac:dyDescent="0.25">
      <c r="B66" s="24"/>
      <c r="C66" s="22"/>
      <c r="D66" s="41"/>
    </row>
  </sheetData>
  <mergeCells count="16">
    <mergeCell ref="A1:G1"/>
    <mergeCell ref="A2:B3"/>
    <mergeCell ref="C2:C3"/>
    <mergeCell ref="D2:D3"/>
    <mergeCell ref="E2:E3"/>
    <mergeCell ref="F2:G2"/>
    <mergeCell ref="A32:B32"/>
    <mergeCell ref="A40:B40"/>
    <mergeCell ref="A48:B48"/>
    <mergeCell ref="A60:D60"/>
    <mergeCell ref="A4:B4"/>
    <mergeCell ref="A9:B9"/>
    <mergeCell ref="A11:B11"/>
    <mergeCell ref="A23:B23"/>
    <mergeCell ref="A25:B25"/>
    <mergeCell ref="A30:B30"/>
  </mergeCells>
  <pageMargins left="0.7" right="0.7" top="0.75" bottom="0.75" header="0.3" footer="0.3"/>
  <ignoredErrors>
    <ignoredError sqref="F58 F60 F54" formula="1"/>
  </ignoredErrors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A0D21-9895-4154-B2CD-45AA67091D9C}">
  <sheetPr>
    <tabColor rgb="FFFF0000"/>
  </sheetPr>
  <dimension ref="A1:M66"/>
  <sheetViews>
    <sheetView zoomScale="90" zoomScaleNormal="90" workbookViewId="0">
      <selection activeCell="C9" sqref="C9"/>
    </sheetView>
  </sheetViews>
  <sheetFormatPr defaultRowHeight="15" x14ac:dyDescent="0.25"/>
  <cols>
    <col min="2" max="2" width="45.42578125" customWidth="1"/>
    <col min="3" max="5" width="12.7109375" customWidth="1"/>
    <col min="6" max="6" width="15.28515625" customWidth="1"/>
    <col min="7" max="7" width="15.7109375" customWidth="1"/>
    <col min="8" max="8" width="12.28515625" customWidth="1"/>
    <col min="13" max="13" width="10.85546875" bestFit="1" customWidth="1"/>
  </cols>
  <sheetData>
    <row r="1" spans="1:8" ht="60" customHeight="1" x14ac:dyDescent="0.25">
      <c r="A1" s="133" t="s">
        <v>96</v>
      </c>
      <c r="B1" s="133"/>
      <c r="C1" s="133"/>
      <c r="D1" s="133"/>
      <c r="E1" s="133"/>
      <c r="F1" s="133"/>
      <c r="G1" s="133"/>
    </row>
    <row r="2" spans="1:8" x14ac:dyDescent="0.25">
      <c r="A2" s="134" t="s">
        <v>1</v>
      </c>
      <c r="B2" s="134"/>
      <c r="C2" s="135" t="s">
        <v>2</v>
      </c>
      <c r="D2" s="135" t="s">
        <v>3</v>
      </c>
      <c r="E2" s="135" t="s">
        <v>4</v>
      </c>
      <c r="F2" s="136" t="s">
        <v>5</v>
      </c>
      <c r="G2" s="136"/>
    </row>
    <row r="3" spans="1:8" x14ac:dyDescent="0.25">
      <c r="A3" s="134"/>
      <c r="B3" s="134"/>
      <c r="C3" s="135"/>
      <c r="D3" s="135"/>
      <c r="E3" s="135"/>
      <c r="F3" s="101" t="s">
        <v>6</v>
      </c>
      <c r="G3" s="115" t="s">
        <v>7</v>
      </c>
    </row>
    <row r="4" spans="1:8" ht="92.25" customHeight="1" x14ac:dyDescent="0.25">
      <c r="A4" s="127" t="s">
        <v>8</v>
      </c>
      <c r="B4" s="128"/>
      <c r="C4" s="53" t="s">
        <v>97</v>
      </c>
      <c r="D4" s="53" t="s">
        <v>10</v>
      </c>
      <c r="E4" s="10"/>
      <c r="F4" s="102" t="s">
        <v>11</v>
      </c>
      <c r="G4" s="100" t="s">
        <v>12</v>
      </c>
    </row>
    <row r="5" spans="1:8" x14ac:dyDescent="0.25">
      <c r="A5" s="28" t="s">
        <v>13</v>
      </c>
      <c r="B5" s="28" t="s">
        <v>14</v>
      </c>
      <c r="C5" s="59"/>
      <c r="D5" s="25"/>
      <c r="E5" s="26"/>
      <c r="F5" s="30"/>
      <c r="G5" s="3">
        <f>E5-F5</f>
        <v>0</v>
      </c>
      <c r="H5" s="23"/>
    </row>
    <row r="6" spans="1:8" x14ac:dyDescent="0.25">
      <c r="A6" s="15" t="s">
        <v>15</v>
      </c>
      <c r="B6" s="1" t="s">
        <v>98</v>
      </c>
      <c r="C6" s="57">
        <v>0</v>
      </c>
      <c r="D6" s="2">
        <v>0</v>
      </c>
      <c r="E6" s="2">
        <f>C6*D6</f>
        <v>0</v>
      </c>
      <c r="F6" s="18">
        <v>0</v>
      </c>
      <c r="G6" s="3">
        <f t="shared" ref="G6:G8" si="0">E6-F6</f>
        <v>0</v>
      </c>
      <c r="H6" s="23"/>
    </row>
    <row r="7" spans="1:8" x14ac:dyDescent="0.25">
      <c r="A7" s="15" t="s">
        <v>17</v>
      </c>
      <c r="B7" s="1" t="s">
        <v>99</v>
      </c>
      <c r="C7" s="57">
        <v>0</v>
      </c>
      <c r="D7" s="2">
        <v>0</v>
      </c>
      <c r="E7" s="2">
        <f>C7*D7</f>
        <v>0</v>
      </c>
      <c r="F7" s="18">
        <v>0</v>
      </c>
      <c r="G7" s="3">
        <f t="shared" si="0"/>
        <v>0</v>
      </c>
      <c r="H7" s="23"/>
    </row>
    <row r="8" spans="1:8" x14ac:dyDescent="0.25">
      <c r="A8" s="15" t="s">
        <v>19</v>
      </c>
      <c r="B8" s="1"/>
      <c r="C8" s="57">
        <v>0</v>
      </c>
      <c r="D8" s="2">
        <v>0</v>
      </c>
      <c r="E8" s="2">
        <f>C8*D8</f>
        <v>0</v>
      </c>
      <c r="F8" s="18">
        <v>0</v>
      </c>
      <c r="G8" s="3">
        <f t="shared" si="0"/>
        <v>0</v>
      </c>
      <c r="H8" s="23"/>
    </row>
    <row r="9" spans="1:8" ht="14.45" customHeight="1" x14ac:dyDescent="0.25">
      <c r="A9" s="131" t="s">
        <v>20</v>
      </c>
      <c r="B9" s="132"/>
      <c r="C9" s="60"/>
      <c r="D9" s="34"/>
      <c r="E9" s="34">
        <f>SUM(E6:E7:E8)</f>
        <v>0</v>
      </c>
      <c r="F9" s="34">
        <f>SUM(F6:F7:F8)</f>
        <v>0</v>
      </c>
      <c r="G9" s="34">
        <f>SUM(G5:G8)</f>
        <v>0</v>
      </c>
      <c r="H9" s="44" t="e">
        <f>E9/E60</f>
        <v>#DIV/0!</v>
      </c>
    </row>
    <row r="10" spans="1:8" x14ac:dyDescent="0.25">
      <c r="A10" s="1"/>
      <c r="B10" s="35"/>
      <c r="C10" s="61"/>
      <c r="D10" s="36"/>
      <c r="E10" s="36"/>
      <c r="F10" s="36"/>
      <c r="G10" s="36"/>
      <c r="H10" s="23"/>
    </row>
    <row r="11" spans="1:8" ht="27.6" customHeight="1" x14ac:dyDescent="0.25">
      <c r="A11" s="127" t="s">
        <v>21</v>
      </c>
      <c r="B11" s="128"/>
      <c r="C11" s="53"/>
      <c r="D11" s="7"/>
      <c r="E11" s="9"/>
      <c r="F11" s="9"/>
      <c r="G11" s="7"/>
      <c r="H11" s="23"/>
    </row>
    <row r="12" spans="1:8" ht="14.45" customHeight="1" x14ac:dyDescent="0.25">
      <c r="A12" s="28" t="s">
        <v>22</v>
      </c>
      <c r="B12" s="28" t="s">
        <v>23</v>
      </c>
      <c r="C12" s="59"/>
      <c r="D12" s="25"/>
      <c r="E12" s="27"/>
      <c r="F12" s="31"/>
      <c r="G12" s="56">
        <f>E12-F12</f>
        <v>0</v>
      </c>
      <c r="H12" s="23"/>
    </row>
    <row r="13" spans="1:8" ht="31.9" customHeight="1" x14ac:dyDescent="0.25">
      <c r="A13" s="16" t="s">
        <v>24</v>
      </c>
      <c r="B13" s="5" t="s">
        <v>100</v>
      </c>
      <c r="C13" s="57">
        <v>0</v>
      </c>
      <c r="D13" s="54">
        <v>0</v>
      </c>
      <c r="E13" s="54">
        <f t="shared" ref="E13:E19" si="1">C13*D13</f>
        <v>0</v>
      </c>
      <c r="F13" s="55">
        <v>0</v>
      </c>
      <c r="G13" s="56">
        <f t="shared" ref="G13:G22" si="2">E13-F13</f>
        <v>0</v>
      </c>
      <c r="H13" s="23"/>
    </row>
    <row r="14" spans="1:8" ht="33" customHeight="1" x14ac:dyDescent="0.25">
      <c r="A14" s="16" t="s">
        <v>26</v>
      </c>
      <c r="B14" s="17" t="s">
        <v>100</v>
      </c>
      <c r="C14" s="57">
        <v>0</v>
      </c>
      <c r="D14" s="57">
        <v>0</v>
      </c>
      <c r="E14" s="57">
        <f t="shared" si="1"/>
        <v>0</v>
      </c>
      <c r="F14" s="58">
        <v>0</v>
      </c>
      <c r="G14" s="56">
        <f t="shared" si="2"/>
        <v>0</v>
      </c>
      <c r="H14" s="23"/>
    </row>
    <row r="15" spans="1:8" ht="25.9" customHeight="1" x14ac:dyDescent="0.25">
      <c r="A15" s="16" t="s">
        <v>28</v>
      </c>
      <c r="B15" s="66" t="s">
        <v>101</v>
      </c>
      <c r="C15" s="57">
        <v>0</v>
      </c>
      <c r="D15" s="57">
        <v>0</v>
      </c>
      <c r="E15" s="57">
        <f t="shared" ref="E15" si="3">C15*D15</f>
        <v>0</v>
      </c>
      <c r="F15" s="58">
        <v>0</v>
      </c>
      <c r="G15" s="56">
        <f t="shared" ref="G15" si="4">E15-F15</f>
        <v>0</v>
      </c>
      <c r="H15" s="23"/>
    </row>
    <row r="16" spans="1:8" ht="30.6" customHeight="1" x14ac:dyDescent="0.25">
      <c r="A16" s="16" t="s">
        <v>30</v>
      </c>
      <c r="B16" s="66" t="s">
        <v>102</v>
      </c>
      <c r="C16" s="57">
        <v>0</v>
      </c>
      <c r="D16" s="54">
        <v>0</v>
      </c>
      <c r="E16" s="54">
        <f t="shared" si="1"/>
        <v>0</v>
      </c>
      <c r="F16" s="18">
        <v>0</v>
      </c>
      <c r="G16" s="56">
        <f t="shared" si="2"/>
        <v>0</v>
      </c>
      <c r="H16" s="23"/>
    </row>
    <row r="17" spans="1:8" ht="30" customHeight="1" x14ac:dyDescent="0.25">
      <c r="A17" s="16" t="s">
        <v>32</v>
      </c>
      <c r="B17" s="5" t="s">
        <v>100</v>
      </c>
      <c r="C17" s="57">
        <v>0</v>
      </c>
      <c r="D17" s="54">
        <v>0</v>
      </c>
      <c r="E17" s="54">
        <f t="shared" ref="E17" si="5">C17*D17</f>
        <v>0</v>
      </c>
      <c r="F17" s="18">
        <v>0</v>
      </c>
      <c r="G17" s="56">
        <f t="shared" ref="G17" si="6">E17-F17</f>
        <v>0</v>
      </c>
      <c r="H17" s="23"/>
    </row>
    <row r="18" spans="1:8" ht="17.45" customHeight="1" x14ac:dyDescent="0.25">
      <c r="A18" s="16" t="s">
        <v>34</v>
      </c>
      <c r="B18" s="99" t="s">
        <v>103</v>
      </c>
      <c r="C18" s="57">
        <v>0</v>
      </c>
      <c r="D18" s="54">
        <v>0</v>
      </c>
      <c r="E18" s="54">
        <f t="shared" si="1"/>
        <v>0</v>
      </c>
      <c r="F18" s="18">
        <v>0</v>
      </c>
      <c r="G18" s="56">
        <f t="shared" si="2"/>
        <v>0</v>
      </c>
      <c r="H18" s="23"/>
    </row>
    <row r="19" spans="1:8" x14ac:dyDescent="0.25">
      <c r="A19" s="16" t="s">
        <v>36</v>
      </c>
      <c r="B19" s="1" t="s">
        <v>104</v>
      </c>
      <c r="C19" s="57">
        <v>0</v>
      </c>
      <c r="D19" s="54">
        <v>0</v>
      </c>
      <c r="E19" s="54">
        <f t="shared" si="1"/>
        <v>0</v>
      </c>
      <c r="F19" s="18">
        <v>0</v>
      </c>
      <c r="G19" s="56">
        <f t="shared" si="2"/>
        <v>0</v>
      </c>
      <c r="H19" s="23"/>
    </row>
    <row r="20" spans="1:8" x14ac:dyDescent="0.25">
      <c r="A20" s="16" t="s">
        <v>38</v>
      </c>
      <c r="B20" s="1" t="s">
        <v>104</v>
      </c>
      <c r="C20" s="57">
        <v>0</v>
      </c>
      <c r="D20" s="54">
        <v>0</v>
      </c>
      <c r="E20" s="54">
        <f>C20*D20</f>
        <v>0</v>
      </c>
      <c r="F20" s="18">
        <v>0</v>
      </c>
      <c r="G20" s="56">
        <f t="shared" si="2"/>
        <v>0</v>
      </c>
      <c r="H20" s="23"/>
    </row>
    <row r="21" spans="1:8" x14ac:dyDescent="0.25">
      <c r="A21" s="16" t="s">
        <v>40</v>
      </c>
      <c r="B21" s="17" t="s">
        <v>100</v>
      </c>
      <c r="C21" s="57">
        <v>0</v>
      </c>
      <c r="D21" s="54">
        <v>0</v>
      </c>
      <c r="E21" s="54">
        <f>C21*D21</f>
        <v>0</v>
      </c>
      <c r="F21" s="18">
        <v>0</v>
      </c>
      <c r="G21" s="56">
        <f t="shared" si="2"/>
        <v>0</v>
      </c>
      <c r="H21" s="23"/>
    </row>
    <row r="22" spans="1:8" x14ac:dyDescent="0.25">
      <c r="A22" s="16" t="s">
        <v>42</v>
      </c>
      <c r="B22" s="17" t="s">
        <v>105</v>
      </c>
      <c r="C22" s="57">
        <v>0</v>
      </c>
      <c r="D22" s="54">
        <v>0</v>
      </c>
      <c r="E22" s="54">
        <f>C22*D22</f>
        <v>0</v>
      </c>
      <c r="F22" s="18">
        <v>0</v>
      </c>
      <c r="G22" s="56">
        <f t="shared" si="2"/>
        <v>0</v>
      </c>
      <c r="H22" s="23"/>
    </row>
    <row r="23" spans="1:8" ht="14.45" customHeight="1" x14ac:dyDescent="0.25">
      <c r="A23" s="131" t="s">
        <v>44</v>
      </c>
      <c r="B23" s="132"/>
      <c r="C23" s="62"/>
      <c r="D23" s="34"/>
      <c r="E23" s="34">
        <f>SUM(E13:E22)</f>
        <v>0</v>
      </c>
      <c r="F23" s="34">
        <f>SUM(F13:F22)</f>
        <v>0</v>
      </c>
      <c r="G23" s="34">
        <f>SUM(G13:G22)</f>
        <v>0</v>
      </c>
      <c r="H23" s="44" t="e">
        <f>E23/E60</f>
        <v>#DIV/0!</v>
      </c>
    </row>
    <row r="24" spans="1:8" x14ac:dyDescent="0.25">
      <c r="A24" s="37"/>
      <c r="B24" s="35"/>
      <c r="C24" s="63"/>
      <c r="D24" s="36"/>
      <c r="E24" s="36"/>
      <c r="F24" s="36"/>
      <c r="G24" s="36"/>
      <c r="H24" s="23"/>
    </row>
    <row r="25" spans="1:8" ht="14.45" customHeight="1" x14ac:dyDescent="0.25">
      <c r="A25" s="127" t="s">
        <v>45</v>
      </c>
      <c r="B25" s="128"/>
      <c r="C25" s="7"/>
      <c r="D25" s="9"/>
      <c r="E25" s="9"/>
      <c r="F25" s="9"/>
      <c r="G25" s="7"/>
      <c r="H25" s="23"/>
    </row>
    <row r="26" spans="1:8" x14ac:dyDescent="0.25">
      <c r="A26" s="28" t="s">
        <v>46</v>
      </c>
      <c r="B26" s="28" t="s">
        <v>47</v>
      </c>
      <c r="C26" s="25"/>
      <c r="D26" s="27"/>
      <c r="E26" s="27"/>
      <c r="F26" s="31"/>
      <c r="G26" s="3">
        <f>E26-F26</f>
        <v>0</v>
      </c>
      <c r="H26" s="23"/>
    </row>
    <row r="27" spans="1:8" x14ac:dyDescent="0.25">
      <c r="A27" s="16" t="s">
        <v>48</v>
      </c>
      <c r="B27" s="1" t="s">
        <v>106</v>
      </c>
      <c r="C27" s="64">
        <v>0</v>
      </c>
      <c r="D27" s="2">
        <v>0</v>
      </c>
      <c r="E27" s="2">
        <f>D27*C27</f>
        <v>0</v>
      </c>
      <c r="F27" s="18">
        <v>0</v>
      </c>
      <c r="G27" s="3">
        <f t="shared" ref="G27:G28" si="7">E27-F27</f>
        <v>0</v>
      </c>
      <c r="H27" s="23"/>
    </row>
    <row r="28" spans="1:8" ht="29.45" customHeight="1" x14ac:dyDescent="0.25">
      <c r="A28" s="16" t="s">
        <v>50</v>
      </c>
      <c r="B28" s="5" t="s">
        <v>105</v>
      </c>
      <c r="C28" s="64">
        <v>0</v>
      </c>
      <c r="D28" s="2">
        <v>0</v>
      </c>
      <c r="E28" s="2">
        <f>D28*C28</f>
        <v>0</v>
      </c>
      <c r="F28" s="18">
        <v>0</v>
      </c>
      <c r="G28" s="3">
        <f t="shared" si="7"/>
        <v>0</v>
      </c>
      <c r="H28" s="23"/>
    </row>
    <row r="29" spans="1:8" x14ac:dyDescent="0.25">
      <c r="A29" s="16" t="s">
        <v>52</v>
      </c>
      <c r="B29" s="1" t="s">
        <v>107</v>
      </c>
      <c r="C29" s="64">
        <v>0</v>
      </c>
      <c r="D29" s="2">
        <v>0</v>
      </c>
      <c r="E29" s="2">
        <f>D29*C29</f>
        <v>0</v>
      </c>
      <c r="F29" s="18">
        <v>0</v>
      </c>
      <c r="G29" s="3">
        <f>E29-F29</f>
        <v>0</v>
      </c>
      <c r="H29" s="23"/>
    </row>
    <row r="30" spans="1:8" ht="14.45" customHeight="1" x14ac:dyDescent="0.25">
      <c r="A30" s="131" t="s">
        <v>54</v>
      </c>
      <c r="B30" s="132"/>
      <c r="C30" s="62"/>
      <c r="D30" s="34"/>
      <c r="E30" s="34">
        <f>SUM(E27:E29)</f>
        <v>0</v>
      </c>
      <c r="F30" s="34">
        <f>SUM(F24:F29)</f>
        <v>0</v>
      </c>
      <c r="G30" s="34">
        <f>SUM(G26:G29)</f>
        <v>0</v>
      </c>
      <c r="H30" s="44" t="e">
        <f>E30/E60</f>
        <v>#DIV/0!</v>
      </c>
    </row>
    <row r="31" spans="1:8" x14ac:dyDescent="0.25">
      <c r="A31" s="35"/>
      <c r="B31" s="35"/>
      <c r="C31" s="63"/>
      <c r="D31" s="36"/>
      <c r="E31" s="36"/>
      <c r="F31" s="36"/>
      <c r="G31" s="36"/>
      <c r="H31" s="23"/>
    </row>
    <row r="32" spans="1:8" ht="14.45" customHeight="1" x14ac:dyDescent="0.25">
      <c r="A32" s="127" t="s">
        <v>55</v>
      </c>
      <c r="B32" s="128"/>
      <c r="C32" s="52"/>
      <c r="D32" s="6"/>
      <c r="E32" s="6"/>
      <c r="F32" s="6"/>
      <c r="G32" s="7"/>
      <c r="H32" s="23"/>
    </row>
    <row r="33" spans="1:8" x14ac:dyDescent="0.25">
      <c r="A33" s="28" t="s">
        <v>56</v>
      </c>
      <c r="B33" s="28" t="s">
        <v>57</v>
      </c>
      <c r="C33" s="65"/>
      <c r="D33" s="29"/>
      <c r="E33" s="29"/>
      <c r="F33" s="32"/>
      <c r="G33" s="56">
        <f>E33-F33</f>
        <v>0</v>
      </c>
      <c r="H33" s="23"/>
    </row>
    <row r="34" spans="1:8" ht="31.15" customHeight="1" x14ac:dyDescent="0.25">
      <c r="A34" s="16" t="s">
        <v>58</v>
      </c>
      <c r="B34" s="5" t="s">
        <v>108</v>
      </c>
      <c r="C34" s="57">
        <v>0</v>
      </c>
      <c r="D34" s="54">
        <v>0</v>
      </c>
      <c r="E34" s="54">
        <f>D34*C34</f>
        <v>0</v>
      </c>
      <c r="F34" s="55">
        <v>0</v>
      </c>
      <c r="G34" s="56">
        <f t="shared" ref="G34:G37" si="8">E34-F34</f>
        <v>0</v>
      </c>
      <c r="H34" s="23"/>
    </row>
    <row r="35" spans="1:8" ht="27" customHeight="1" x14ac:dyDescent="0.25">
      <c r="A35" s="16" t="s">
        <v>60</v>
      </c>
      <c r="B35" s="5" t="s">
        <v>109</v>
      </c>
      <c r="C35" s="57">
        <v>0</v>
      </c>
      <c r="D35" s="54">
        <v>0</v>
      </c>
      <c r="E35" s="54">
        <f>D35*C35</f>
        <v>0</v>
      </c>
      <c r="F35" s="55">
        <v>0</v>
      </c>
      <c r="G35" s="56">
        <f t="shared" si="8"/>
        <v>0</v>
      </c>
      <c r="H35" s="23"/>
    </row>
    <row r="36" spans="1:8" x14ac:dyDescent="0.25">
      <c r="A36" s="16" t="s">
        <v>62</v>
      </c>
      <c r="B36" s="1" t="s">
        <v>110</v>
      </c>
      <c r="C36" s="57">
        <v>0</v>
      </c>
      <c r="D36" s="2">
        <v>0</v>
      </c>
      <c r="E36" s="2">
        <f>D36*C36</f>
        <v>0</v>
      </c>
      <c r="F36" s="18">
        <v>0</v>
      </c>
      <c r="G36" s="56">
        <f t="shared" si="8"/>
        <v>0</v>
      </c>
      <c r="H36" s="23"/>
    </row>
    <row r="37" spans="1:8" x14ac:dyDescent="0.25">
      <c r="A37" s="16" t="s">
        <v>64</v>
      </c>
      <c r="B37" s="1" t="s">
        <v>107</v>
      </c>
      <c r="C37" s="57">
        <v>0</v>
      </c>
      <c r="D37" s="2">
        <v>0</v>
      </c>
      <c r="E37" s="2">
        <f>D37*C37</f>
        <v>0</v>
      </c>
      <c r="F37" s="18">
        <v>0</v>
      </c>
      <c r="G37" s="56">
        <f t="shared" si="8"/>
        <v>0</v>
      </c>
      <c r="H37" s="23"/>
    </row>
    <row r="38" spans="1:8" x14ac:dyDescent="0.25">
      <c r="A38" s="38" t="s">
        <v>66</v>
      </c>
      <c r="B38" s="33"/>
      <c r="C38" s="62"/>
      <c r="D38" s="34"/>
      <c r="E38" s="34">
        <f>SUM(E34:E37)</f>
        <v>0</v>
      </c>
      <c r="F38" s="34">
        <f>SUM(F34:F37)</f>
        <v>0</v>
      </c>
      <c r="G38" s="34">
        <f>SUM(G34:G37)</f>
        <v>0</v>
      </c>
      <c r="H38" s="44" t="e">
        <f>E38/E60</f>
        <v>#DIV/0!</v>
      </c>
    </row>
    <row r="39" spans="1:8" x14ac:dyDescent="0.25">
      <c r="A39" s="35"/>
      <c r="B39" s="35"/>
      <c r="C39" s="63"/>
      <c r="D39" s="36"/>
      <c r="E39" s="36"/>
      <c r="F39" s="36"/>
      <c r="G39" s="36"/>
      <c r="H39" s="23"/>
    </row>
    <row r="40" spans="1:8" ht="18" customHeight="1" x14ac:dyDescent="0.25">
      <c r="A40" s="127" t="s">
        <v>67</v>
      </c>
      <c r="B40" s="128"/>
      <c r="C40" s="52"/>
      <c r="D40" s="6"/>
      <c r="E40" s="6"/>
      <c r="F40" s="6"/>
      <c r="G40" s="7"/>
      <c r="H40" s="23"/>
    </row>
    <row r="41" spans="1:8" ht="15" customHeight="1" x14ac:dyDescent="0.25">
      <c r="A41" s="28" t="s">
        <v>68</v>
      </c>
      <c r="B41" s="28" t="s">
        <v>69</v>
      </c>
      <c r="C41" s="65"/>
      <c r="D41" s="29"/>
      <c r="E41" s="29"/>
      <c r="F41" s="32"/>
      <c r="G41" s="3">
        <f>E41-F41</f>
        <v>0</v>
      </c>
      <c r="H41" s="23"/>
    </row>
    <row r="42" spans="1:8" x14ac:dyDescent="0.25">
      <c r="A42" s="16" t="s">
        <v>68</v>
      </c>
      <c r="B42" s="4" t="s">
        <v>70</v>
      </c>
      <c r="C42" s="64">
        <v>0</v>
      </c>
      <c r="D42" s="2">
        <v>0</v>
      </c>
      <c r="E42" s="2">
        <f>C42*D42</f>
        <v>0</v>
      </c>
      <c r="F42" s="18">
        <v>0</v>
      </c>
      <c r="G42" s="3">
        <f t="shared" ref="G42:G45" si="9">E42-F42</f>
        <v>0</v>
      </c>
      <c r="H42" s="23"/>
    </row>
    <row r="43" spans="1:8" x14ac:dyDescent="0.25">
      <c r="A43" s="16" t="s">
        <v>71</v>
      </c>
      <c r="B43" s="4" t="s">
        <v>72</v>
      </c>
      <c r="C43" s="64">
        <v>0</v>
      </c>
      <c r="D43" s="2">
        <v>0</v>
      </c>
      <c r="E43" s="2">
        <f>C43*D43</f>
        <v>0</v>
      </c>
      <c r="F43" s="18">
        <v>0</v>
      </c>
      <c r="G43" s="3">
        <f t="shared" si="9"/>
        <v>0</v>
      </c>
      <c r="H43" s="23"/>
    </row>
    <row r="44" spans="1:8" x14ac:dyDescent="0.25">
      <c r="A44" s="16" t="s">
        <v>73</v>
      </c>
      <c r="B44" s="4" t="s">
        <v>74</v>
      </c>
      <c r="C44" s="64">
        <v>0</v>
      </c>
      <c r="D44" s="2">
        <v>0</v>
      </c>
      <c r="E44" s="2">
        <f>C44*D44</f>
        <v>0</v>
      </c>
      <c r="F44" s="18">
        <v>0</v>
      </c>
      <c r="G44" s="3">
        <f t="shared" si="9"/>
        <v>0</v>
      </c>
      <c r="H44" s="23"/>
    </row>
    <row r="45" spans="1:8" x14ac:dyDescent="0.25">
      <c r="A45" s="16" t="s">
        <v>75</v>
      </c>
      <c r="B45" s="4" t="s">
        <v>76</v>
      </c>
      <c r="C45" s="64">
        <v>0</v>
      </c>
      <c r="D45" s="2">
        <v>0</v>
      </c>
      <c r="E45" s="2">
        <f>C45*D45</f>
        <v>0</v>
      </c>
      <c r="F45" s="18">
        <v>0</v>
      </c>
      <c r="G45" s="3">
        <f t="shared" si="9"/>
        <v>0</v>
      </c>
      <c r="H45" s="23"/>
    </row>
    <row r="46" spans="1:8" x14ac:dyDescent="0.25">
      <c r="A46" s="38" t="s">
        <v>77</v>
      </c>
      <c r="B46" s="33"/>
      <c r="C46" s="62"/>
      <c r="D46" s="34"/>
      <c r="E46" s="34">
        <f>SUM(E42:E45)</f>
        <v>0</v>
      </c>
      <c r="F46" s="34">
        <f>SUM(F42:F45)</f>
        <v>0</v>
      </c>
      <c r="G46" s="34">
        <f>SUM(G42:G45)</f>
        <v>0</v>
      </c>
      <c r="H46" s="45" t="e">
        <f>E46/E60</f>
        <v>#DIV/0!</v>
      </c>
    </row>
    <row r="47" spans="1:8" x14ac:dyDescent="0.25">
      <c r="A47" s="35"/>
      <c r="B47" s="35"/>
      <c r="C47" s="63"/>
      <c r="D47" s="36"/>
      <c r="E47" s="36"/>
      <c r="F47" s="36"/>
      <c r="G47" s="36"/>
      <c r="H47" s="23"/>
    </row>
    <row r="48" spans="1:8" ht="14.45" customHeight="1" x14ac:dyDescent="0.25">
      <c r="A48" s="129" t="s">
        <v>78</v>
      </c>
      <c r="B48" s="129"/>
      <c r="C48" s="52"/>
      <c r="D48" s="6"/>
      <c r="E48" s="6"/>
      <c r="F48" s="6"/>
      <c r="G48" s="7"/>
      <c r="H48" s="23"/>
    </row>
    <row r="49" spans="1:13" x14ac:dyDescent="0.25">
      <c r="A49" s="28" t="s">
        <v>79</v>
      </c>
      <c r="B49" s="28" t="s">
        <v>80</v>
      </c>
      <c r="C49" s="65"/>
      <c r="D49" s="29"/>
      <c r="E49" s="29"/>
      <c r="F49" s="32"/>
      <c r="G49" s="3">
        <f>E49-F49</f>
        <v>0</v>
      </c>
      <c r="H49" s="23"/>
    </row>
    <row r="50" spans="1:13" ht="41.45" customHeight="1" x14ac:dyDescent="0.25">
      <c r="A50" s="16" t="s">
        <v>81</v>
      </c>
      <c r="B50" s="5" t="s">
        <v>104</v>
      </c>
      <c r="C50" s="57">
        <v>0</v>
      </c>
      <c r="D50" s="54">
        <v>0</v>
      </c>
      <c r="E50" s="54">
        <f>C50*D50</f>
        <v>0</v>
      </c>
      <c r="F50" s="55">
        <v>0</v>
      </c>
      <c r="G50" s="56">
        <f t="shared" ref="G50:G53" si="10">E50-F50</f>
        <v>0</v>
      </c>
      <c r="H50" s="23"/>
    </row>
    <row r="51" spans="1:13" x14ac:dyDescent="0.25">
      <c r="A51" s="16" t="s">
        <v>83</v>
      </c>
      <c r="B51" s="1" t="s">
        <v>103</v>
      </c>
      <c r="C51" s="64">
        <v>0</v>
      </c>
      <c r="D51" s="2">
        <v>0</v>
      </c>
      <c r="E51" s="2">
        <f>C51*D51</f>
        <v>0</v>
      </c>
      <c r="F51" s="18">
        <v>0</v>
      </c>
      <c r="G51" s="3">
        <f t="shared" si="10"/>
        <v>0</v>
      </c>
      <c r="H51" s="23"/>
    </row>
    <row r="52" spans="1:13" x14ac:dyDescent="0.25">
      <c r="A52" s="16" t="s">
        <v>85</v>
      </c>
      <c r="B52" s="1" t="s">
        <v>103</v>
      </c>
      <c r="C52" s="64">
        <v>0</v>
      </c>
      <c r="D52" s="2">
        <v>0</v>
      </c>
      <c r="E52" s="2">
        <f>C52*D52</f>
        <v>0</v>
      </c>
      <c r="F52" s="18">
        <v>0</v>
      </c>
      <c r="G52" s="3">
        <f t="shared" si="10"/>
        <v>0</v>
      </c>
      <c r="H52" s="23"/>
    </row>
    <row r="53" spans="1:13" x14ac:dyDescent="0.25">
      <c r="A53" s="16" t="s">
        <v>87</v>
      </c>
      <c r="B53" s="17" t="s">
        <v>100</v>
      </c>
      <c r="C53" s="64">
        <v>0</v>
      </c>
      <c r="D53" s="2">
        <v>0</v>
      </c>
      <c r="E53" s="2">
        <f>C53*D53</f>
        <v>0</v>
      </c>
      <c r="F53" s="18">
        <v>0</v>
      </c>
      <c r="G53" s="3">
        <f t="shared" si="10"/>
        <v>0</v>
      </c>
      <c r="H53" s="23"/>
    </row>
    <row r="54" spans="1:13" x14ac:dyDescent="0.25">
      <c r="A54" s="38" t="s">
        <v>89</v>
      </c>
      <c r="B54" s="33"/>
      <c r="C54" s="62"/>
      <c r="D54" s="34"/>
      <c r="E54" s="34">
        <f>SUM(E50:E53)</f>
        <v>0</v>
      </c>
      <c r="F54" s="34">
        <f>SUM(F50:F53)</f>
        <v>0</v>
      </c>
      <c r="G54" s="34">
        <f>SUM(G50:G53)</f>
        <v>0</v>
      </c>
      <c r="H54" s="44" t="e">
        <f>E54/E60</f>
        <v>#DIV/0!</v>
      </c>
    </row>
    <row r="55" spans="1:13" ht="18" customHeight="1" x14ac:dyDescent="0.25">
      <c r="A55" s="39" t="s">
        <v>90</v>
      </c>
      <c r="B55" s="35"/>
      <c r="C55" s="63"/>
      <c r="D55" s="36"/>
      <c r="E55" s="46">
        <f>E54+E46+E38+E30+E23+E9</f>
        <v>0</v>
      </c>
      <c r="F55" s="47">
        <f>F9+F23+F30+F38+F46+F54</f>
        <v>0</v>
      </c>
      <c r="G55" s="46">
        <f>G9+G23+G30+G38+G46+G54</f>
        <v>0</v>
      </c>
      <c r="H55" s="23"/>
    </row>
    <row r="56" spans="1:13" x14ac:dyDescent="0.25">
      <c r="A56" s="8" t="s">
        <v>91</v>
      </c>
      <c r="B56" s="8"/>
      <c r="C56" s="52"/>
      <c r="D56" s="6"/>
      <c r="E56" s="6"/>
      <c r="F56" s="6"/>
      <c r="G56" s="6"/>
      <c r="H56" s="23"/>
    </row>
    <row r="57" spans="1:13" x14ac:dyDescent="0.25">
      <c r="A57" s="15" t="s">
        <v>92</v>
      </c>
      <c r="B57" s="35" t="s">
        <v>93</v>
      </c>
      <c r="C57" s="63"/>
      <c r="D57" s="40"/>
      <c r="E57" s="48">
        <f>E55*0.07</f>
        <v>0</v>
      </c>
      <c r="F57" s="48"/>
      <c r="G57" s="49">
        <f>E57-F57</f>
        <v>0</v>
      </c>
      <c r="H57" s="23"/>
    </row>
    <row r="58" spans="1:13" x14ac:dyDescent="0.25">
      <c r="A58" s="33" t="s">
        <v>94</v>
      </c>
      <c r="B58" s="33"/>
      <c r="C58" s="62"/>
      <c r="D58" s="34"/>
      <c r="E58" s="43">
        <f>SUM(E56:E57)</f>
        <v>0</v>
      </c>
      <c r="F58" s="34">
        <f>SUM(F57)</f>
        <v>0</v>
      </c>
      <c r="G58" s="34">
        <f>SUM(G57)</f>
        <v>0</v>
      </c>
      <c r="H58" s="44" t="e">
        <f>E58/E60</f>
        <v>#DIV/0!</v>
      </c>
    </row>
    <row r="59" spans="1:13" x14ac:dyDescent="0.25">
      <c r="A59" s="1"/>
      <c r="B59" s="1"/>
      <c r="C59" s="64"/>
      <c r="D59" s="2"/>
      <c r="E59" s="50"/>
      <c r="F59" s="51"/>
      <c r="G59" s="49"/>
      <c r="H59" s="23"/>
    </row>
    <row r="60" spans="1:13" x14ac:dyDescent="0.25">
      <c r="A60" s="130" t="s">
        <v>111</v>
      </c>
      <c r="B60" s="130"/>
      <c r="C60" s="130"/>
      <c r="D60" s="130"/>
      <c r="E60" s="11">
        <f>E55+E58</f>
        <v>0</v>
      </c>
      <c r="F60" s="11">
        <f>F55+F58</f>
        <v>0</v>
      </c>
      <c r="G60" s="11">
        <f>G55+G58</f>
        <v>0</v>
      </c>
      <c r="H60" s="44" t="e">
        <f>H9+H23+H30+H38+H46+H54+H58</f>
        <v>#DIV/0!</v>
      </c>
      <c r="M60" s="42"/>
    </row>
    <row r="61" spans="1:13" x14ac:dyDescent="0.25">
      <c r="E61" s="12"/>
      <c r="F61" s="103" t="e">
        <f>F60/E60</f>
        <v>#DIV/0!</v>
      </c>
      <c r="G61" s="44" t="e">
        <f>G60/E60</f>
        <v>#DIV/0!</v>
      </c>
    </row>
    <row r="62" spans="1:13" x14ac:dyDescent="0.25">
      <c r="B62" s="24"/>
      <c r="C62" s="22"/>
      <c r="D62" s="23"/>
      <c r="E62" s="12"/>
      <c r="G62" s="12"/>
    </row>
    <row r="63" spans="1:13" x14ac:dyDescent="0.25">
      <c r="B63" s="24"/>
    </row>
    <row r="64" spans="1:13" x14ac:dyDescent="0.25">
      <c r="B64" s="24"/>
      <c r="C64" s="22"/>
      <c r="D64" s="41"/>
    </row>
    <row r="65" spans="2:4" x14ac:dyDescent="0.25">
      <c r="B65" s="24"/>
    </row>
    <row r="66" spans="2:4" x14ac:dyDescent="0.25">
      <c r="B66" s="24"/>
      <c r="C66" s="22"/>
      <c r="D66" s="41"/>
    </row>
  </sheetData>
  <mergeCells count="16">
    <mergeCell ref="A1:G1"/>
    <mergeCell ref="A2:B3"/>
    <mergeCell ref="C2:C3"/>
    <mergeCell ref="D2:D3"/>
    <mergeCell ref="E2:E3"/>
    <mergeCell ref="F2:G2"/>
    <mergeCell ref="A32:B32"/>
    <mergeCell ref="A40:B40"/>
    <mergeCell ref="A48:B48"/>
    <mergeCell ref="A60:D60"/>
    <mergeCell ref="A4:B4"/>
    <mergeCell ref="A9:B9"/>
    <mergeCell ref="A11:B11"/>
    <mergeCell ref="A23:B23"/>
    <mergeCell ref="A25:B25"/>
    <mergeCell ref="A30:B3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27BEC-EC23-4EA3-9714-E5796C6FD2F4}">
  <dimension ref="A1:E16"/>
  <sheetViews>
    <sheetView zoomScale="90" zoomScaleNormal="90" workbookViewId="0">
      <selection activeCell="M11" sqref="M11"/>
    </sheetView>
  </sheetViews>
  <sheetFormatPr defaultRowHeight="15" x14ac:dyDescent="0.25"/>
  <cols>
    <col min="1" max="1" width="6.85546875" customWidth="1"/>
    <col min="2" max="2" width="15.7109375" customWidth="1"/>
    <col min="3" max="3" width="5.7109375" customWidth="1"/>
    <col min="4" max="4" width="39.5703125" customWidth="1"/>
    <col min="5" max="5" width="52.5703125" customWidth="1"/>
  </cols>
  <sheetData>
    <row r="1" spans="1:5" ht="62.45" customHeight="1" thickBot="1" x14ac:dyDescent="0.3">
      <c r="A1" s="143" t="s">
        <v>112</v>
      </c>
      <c r="B1" s="144"/>
      <c r="C1" s="144"/>
      <c r="D1" s="144"/>
      <c r="E1" s="144"/>
    </row>
    <row r="2" spans="1:5" ht="14.45" customHeight="1" x14ac:dyDescent="0.25">
      <c r="A2" s="145" t="s">
        <v>113</v>
      </c>
      <c r="B2" s="146"/>
      <c r="C2" s="149" t="s">
        <v>114</v>
      </c>
      <c r="D2" s="150"/>
      <c r="E2" s="151"/>
    </row>
    <row r="3" spans="1:5" ht="25.15" customHeight="1" thickBot="1" x14ac:dyDescent="0.3">
      <c r="A3" s="147"/>
      <c r="B3" s="148"/>
      <c r="C3" s="152"/>
      <c r="D3" s="153"/>
      <c r="E3" s="154"/>
    </row>
    <row r="4" spans="1:5" ht="15.75" thickBot="1" x14ac:dyDescent="0.3">
      <c r="A4" s="161"/>
      <c r="B4" s="162"/>
      <c r="C4" s="162"/>
      <c r="D4" s="162"/>
      <c r="E4" s="162"/>
    </row>
    <row r="5" spans="1:5" ht="52.15" customHeight="1" thickBot="1" x14ac:dyDescent="0.3">
      <c r="A5" s="155" t="s">
        <v>115</v>
      </c>
      <c r="B5" s="156"/>
      <c r="C5" s="157" t="s">
        <v>166</v>
      </c>
      <c r="D5" s="158"/>
      <c r="E5" s="107" t="s">
        <v>116</v>
      </c>
    </row>
    <row r="6" spans="1:5" ht="46.9" customHeight="1" x14ac:dyDescent="0.25">
      <c r="A6" s="137" t="s">
        <v>117</v>
      </c>
      <c r="B6" s="140" t="s">
        <v>118</v>
      </c>
      <c r="C6" s="104" t="s">
        <v>119</v>
      </c>
      <c r="D6" s="108" t="s">
        <v>120</v>
      </c>
      <c r="E6" s="111" t="s">
        <v>167</v>
      </c>
    </row>
    <row r="7" spans="1:5" ht="53.45" customHeight="1" x14ac:dyDescent="0.25">
      <c r="A7" s="138"/>
      <c r="B7" s="159"/>
      <c r="C7" s="105" t="s">
        <v>121</v>
      </c>
      <c r="D7" s="109" t="s">
        <v>122</v>
      </c>
      <c r="E7" s="112" t="s">
        <v>123</v>
      </c>
    </row>
    <row r="8" spans="1:5" ht="27" customHeight="1" thickBot="1" x14ac:dyDescent="0.3">
      <c r="A8" s="139"/>
      <c r="B8" s="160"/>
      <c r="C8" s="106" t="s">
        <v>124</v>
      </c>
      <c r="D8" s="110" t="s">
        <v>108</v>
      </c>
      <c r="E8" s="114"/>
    </row>
    <row r="9" spans="1:5" ht="42.6" customHeight="1" x14ac:dyDescent="0.25">
      <c r="A9" s="137" t="s">
        <v>125</v>
      </c>
      <c r="B9" s="140" t="s">
        <v>126</v>
      </c>
      <c r="C9" s="104" t="s">
        <v>127</v>
      </c>
      <c r="D9" s="108" t="s">
        <v>128</v>
      </c>
      <c r="E9" s="111" t="s">
        <v>129</v>
      </c>
    </row>
    <row r="10" spans="1:5" ht="45.6" customHeight="1" x14ac:dyDescent="0.25">
      <c r="A10" s="138"/>
      <c r="B10" s="141"/>
      <c r="C10" s="105" t="s">
        <v>130</v>
      </c>
      <c r="D10" s="109" t="s">
        <v>131</v>
      </c>
      <c r="E10" s="112" t="s">
        <v>132</v>
      </c>
    </row>
    <row r="11" spans="1:5" ht="29.45" customHeight="1" thickBot="1" x14ac:dyDescent="0.3">
      <c r="A11" s="139"/>
      <c r="B11" s="142"/>
      <c r="C11" s="106" t="s">
        <v>133</v>
      </c>
      <c r="D11" s="110" t="s">
        <v>108</v>
      </c>
      <c r="E11" s="114"/>
    </row>
    <row r="12" spans="1:5" ht="92.25" customHeight="1" x14ac:dyDescent="0.25">
      <c r="A12" s="137" t="s">
        <v>134</v>
      </c>
      <c r="B12" s="140" t="s">
        <v>135</v>
      </c>
      <c r="C12" s="104" t="s">
        <v>136</v>
      </c>
      <c r="D12" s="108" t="s">
        <v>137</v>
      </c>
      <c r="E12" s="113" t="s">
        <v>168</v>
      </c>
    </row>
    <row r="13" spans="1:5" ht="43.15" customHeight="1" x14ac:dyDescent="0.25">
      <c r="A13" s="138"/>
      <c r="B13" s="141"/>
      <c r="C13" s="105" t="s">
        <v>138</v>
      </c>
      <c r="D13" s="109" t="s">
        <v>139</v>
      </c>
      <c r="E13" s="112" t="s">
        <v>100</v>
      </c>
    </row>
    <row r="14" spans="1:5" ht="41.45" customHeight="1" thickBot="1" x14ac:dyDescent="0.3">
      <c r="A14" s="139"/>
      <c r="B14" s="142"/>
      <c r="C14" s="106" t="s">
        <v>140</v>
      </c>
      <c r="D14" s="110" t="s">
        <v>108</v>
      </c>
      <c r="E14" s="114"/>
    </row>
    <row r="15" spans="1:5" ht="18" x14ac:dyDescent="0.35">
      <c r="A15" s="19"/>
      <c r="B15" s="20"/>
      <c r="C15" s="20"/>
      <c r="D15" s="20"/>
      <c r="E15" s="20"/>
    </row>
    <row r="16" spans="1:5" ht="18" x14ac:dyDescent="0.35">
      <c r="A16" s="21"/>
      <c r="B16" s="20"/>
      <c r="C16" s="21"/>
      <c r="D16" s="20"/>
      <c r="E16" s="20"/>
    </row>
  </sheetData>
  <mergeCells count="12">
    <mergeCell ref="A9:A11"/>
    <mergeCell ref="B9:B11"/>
    <mergeCell ref="A12:A14"/>
    <mergeCell ref="B12:B14"/>
    <mergeCell ref="A1:E1"/>
    <mergeCell ref="A2:B3"/>
    <mergeCell ref="C2:E3"/>
    <mergeCell ref="A5:B5"/>
    <mergeCell ref="C5:D5"/>
    <mergeCell ref="A6:A8"/>
    <mergeCell ref="B6:B8"/>
    <mergeCell ref="A4:E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E24E-BFB0-41CD-98EA-9C4DD61653A9}">
  <sheetPr>
    <tabColor rgb="FFFF0000"/>
  </sheetPr>
  <dimension ref="A1:E16"/>
  <sheetViews>
    <sheetView zoomScale="90" zoomScaleNormal="90" workbookViewId="0">
      <selection activeCell="G21" sqref="G21"/>
    </sheetView>
  </sheetViews>
  <sheetFormatPr defaultRowHeight="15" x14ac:dyDescent="0.25"/>
  <cols>
    <col min="1" max="1" width="6.85546875" customWidth="1"/>
    <col min="2" max="2" width="15.7109375" customWidth="1"/>
    <col min="3" max="3" width="5.7109375" customWidth="1"/>
    <col min="4" max="4" width="59.28515625" customWidth="1"/>
    <col min="5" max="5" width="71.42578125" customWidth="1"/>
  </cols>
  <sheetData>
    <row r="1" spans="1:5" ht="62.45" customHeight="1" thickBot="1" x14ac:dyDescent="0.3">
      <c r="A1" s="143" t="s">
        <v>112</v>
      </c>
      <c r="B1" s="144"/>
      <c r="C1" s="144"/>
      <c r="D1" s="144"/>
      <c r="E1" s="144"/>
    </row>
    <row r="2" spans="1:5" ht="14.45" customHeight="1" x14ac:dyDescent="0.25">
      <c r="A2" s="171" t="s">
        <v>113</v>
      </c>
      <c r="B2" s="172"/>
      <c r="C2" s="175" t="s">
        <v>169</v>
      </c>
      <c r="D2" s="176"/>
      <c r="E2" s="177"/>
    </row>
    <row r="3" spans="1:5" ht="25.15" customHeight="1" thickBot="1" x14ac:dyDescent="0.3">
      <c r="A3" s="173"/>
      <c r="B3" s="174"/>
      <c r="C3" s="178"/>
      <c r="D3" s="179"/>
      <c r="E3" s="180"/>
    </row>
    <row r="4" spans="1:5" ht="19.5" thickBot="1" x14ac:dyDescent="0.4">
      <c r="A4" s="181"/>
      <c r="B4" s="182"/>
      <c r="C4" s="182"/>
      <c r="D4" s="182"/>
      <c r="E4" s="182"/>
    </row>
    <row r="5" spans="1:5" ht="52.15" customHeight="1" thickBot="1" x14ac:dyDescent="0.3">
      <c r="A5" s="183" t="s">
        <v>115</v>
      </c>
      <c r="B5" s="184"/>
      <c r="C5" s="185" t="s">
        <v>170</v>
      </c>
      <c r="D5" s="186"/>
      <c r="E5" s="116" t="s">
        <v>171</v>
      </c>
    </row>
    <row r="6" spans="1:5" ht="34.9" customHeight="1" x14ac:dyDescent="0.25">
      <c r="A6" s="163" t="s">
        <v>117</v>
      </c>
      <c r="B6" s="166" t="s">
        <v>141</v>
      </c>
      <c r="C6" s="117" t="s">
        <v>119</v>
      </c>
      <c r="D6" s="118" t="s">
        <v>142</v>
      </c>
      <c r="E6" s="119" t="s">
        <v>143</v>
      </c>
    </row>
    <row r="7" spans="1:5" ht="34.9" customHeight="1" x14ac:dyDescent="0.25">
      <c r="A7" s="164"/>
      <c r="B7" s="167"/>
      <c r="C7" s="120" t="s">
        <v>121</v>
      </c>
      <c r="D7" s="121" t="s">
        <v>142</v>
      </c>
      <c r="E7" s="122" t="s">
        <v>144</v>
      </c>
    </row>
    <row r="8" spans="1:5" ht="34.9" customHeight="1" thickBot="1" x14ac:dyDescent="0.3">
      <c r="A8" s="165"/>
      <c r="B8" s="168"/>
      <c r="C8" s="123" t="s">
        <v>124</v>
      </c>
      <c r="D8" s="124" t="s">
        <v>108</v>
      </c>
      <c r="E8" s="122" t="s">
        <v>141</v>
      </c>
    </row>
    <row r="9" spans="1:5" ht="34.9" customHeight="1" x14ac:dyDescent="0.25">
      <c r="A9" s="163" t="s">
        <v>125</v>
      </c>
      <c r="B9" s="166" t="s">
        <v>98</v>
      </c>
      <c r="C9" s="117" t="s">
        <v>127</v>
      </c>
      <c r="D9" s="118" t="s">
        <v>142</v>
      </c>
      <c r="E9" s="119" t="s">
        <v>145</v>
      </c>
    </row>
    <row r="10" spans="1:5" ht="34.9" customHeight="1" x14ac:dyDescent="0.25">
      <c r="A10" s="164"/>
      <c r="B10" s="169"/>
      <c r="C10" s="120" t="s">
        <v>130</v>
      </c>
      <c r="D10" s="121" t="s">
        <v>146</v>
      </c>
      <c r="E10" s="122" t="s">
        <v>142</v>
      </c>
    </row>
    <row r="11" spans="1:5" ht="34.9" customHeight="1" thickBot="1" x14ac:dyDescent="0.3">
      <c r="A11" s="165"/>
      <c r="B11" s="170"/>
      <c r="C11" s="123" t="s">
        <v>133</v>
      </c>
      <c r="D11" s="124" t="s">
        <v>108</v>
      </c>
      <c r="E11" s="122" t="s">
        <v>147</v>
      </c>
    </row>
    <row r="12" spans="1:5" ht="34.9" customHeight="1" x14ac:dyDescent="0.25">
      <c r="A12" s="163" t="s">
        <v>134</v>
      </c>
      <c r="B12" s="166" t="s">
        <v>143</v>
      </c>
      <c r="C12" s="117" t="s">
        <v>136</v>
      </c>
      <c r="D12" s="118" t="s">
        <v>148</v>
      </c>
      <c r="E12" s="125" t="s">
        <v>142</v>
      </c>
    </row>
    <row r="13" spans="1:5" ht="34.9" customHeight="1" x14ac:dyDescent="0.25">
      <c r="A13" s="164"/>
      <c r="B13" s="169"/>
      <c r="C13" s="120" t="s">
        <v>138</v>
      </c>
      <c r="D13" s="121" t="s">
        <v>139</v>
      </c>
      <c r="E13" s="122" t="s">
        <v>100</v>
      </c>
    </row>
    <row r="14" spans="1:5" ht="34.9" customHeight="1" thickBot="1" x14ac:dyDescent="0.3">
      <c r="A14" s="165"/>
      <c r="B14" s="170"/>
      <c r="C14" s="123" t="s">
        <v>140</v>
      </c>
      <c r="D14" s="124" t="s">
        <v>108</v>
      </c>
      <c r="E14" s="126" t="s">
        <v>100</v>
      </c>
    </row>
    <row r="15" spans="1:5" ht="18" x14ac:dyDescent="0.35">
      <c r="A15" s="19"/>
      <c r="B15" s="20"/>
      <c r="C15" s="20"/>
      <c r="D15" s="20"/>
      <c r="E15" s="20"/>
    </row>
    <row r="16" spans="1:5" ht="18" x14ac:dyDescent="0.35">
      <c r="A16" s="21"/>
      <c r="B16" s="20"/>
      <c r="C16" s="21"/>
      <c r="D16" s="20"/>
      <c r="E16" s="20"/>
    </row>
  </sheetData>
  <mergeCells count="12">
    <mergeCell ref="A1:E1"/>
    <mergeCell ref="A2:B3"/>
    <mergeCell ref="C2:E3"/>
    <mergeCell ref="A4:E4"/>
    <mergeCell ref="A5:B5"/>
    <mergeCell ref="C5:D5"/>
    <mergeCell ref="A6:A8"/>
    <mergeCell ref="B6:B8"/>
    <mergeCell ref="A9:A11"/>
    <mergeCell ref="B9:B11"/>
    <mergeCell ref="A12:A14"/>
    <mergeCell ref="B12:B1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D5F1-5276-464D-9CDB-EAB79B2D9B84}">
  <dimension ref="A1:AK16"/>
  <sheetViews>
    <sheetView zoomScale="110" zoomScaleNormal="110" workbookViewId="0">
      <selection activeCell="AL8" sqref="AL8"/>
    </sheetView>
  </sheetViews>
  <sheetFormatPr defaultRowHeight="15" x14ac:dyDescent="0.25"/>
  <cols>
    <col min="1" max="1" width="31.5703125" customWidth="1"/>
    <col min="2" max="37" width="3.7109375" customWidth="1"/>
  </cols>
  <sheetData>
    <row r="1" spans="1:37" ht="54.6" customHeight="1" thickBot="1" x14ac:dyDescent="0.3">
      <c r="A1" s="187" t="s">
        <v>165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</row>
    <row r="2" spans="1:37" ht="24" customHeight="1" thickBot="1" x14ac:dyDescent="0.3">
      <c r="A2" s="194" t="s">
        <v>178</v>
      </c>
      <c r="B2" s="188" t="s">
        <v>172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90"/>
    </row>
    <row r="3" spans="1:37" ht="15.75" thickBot="1" x14ac:dyDescent="0.3">
      <c r="A3" s="195"/>
      <c r="B3" s="68">
        <v>1</v>
      </c>
      <c r="C3" s="69">
        <v>2</v>
      </c>
      <c r="D3" s="69">
        <v>3</v>
      </c>
      <c r="E3" s="69">
        <v>4</v>
      </c>
      <c r="F3" s="69">
        <v>5</v>
      </c>
      <c r="G3" s="69">
        <v>6</v>
      </c>
      <c r="H3" s="69">
        <v>7</v>
      </c>
      <c r="I3" s="69">
        <v>8</v>
      </c>
      <c r="J3" s="69">
        <v>9</v>
      </c>
      <c r="K3" s="69">
        <v>10</v>
      </c>
      <c r="L3" s="69">
        <v>11</v>
      </c>
      <c r="M3" s="70">
        <v>12</v>
      </c>
      <c r="N3" s="68">
        <v>13</v>
      </c>
      <c r="O3" s="69">
        <v>14</v>
      </c>
      <c r="P3" s="69">
        <v>15</v>
      </c>
      <c r="Q3" s="69">
        <v>16</v>
      </c>
      <c r="R3" s="69">
        <v>17</v>
      </c>
      <c r="S3" s="69">
        <v>18</v>
      </c>
      <c r="T3" s="69">
        <v>19</v>
      </c>
      <c r="U3" s="69">
        <v>20</v>
      </c>
      <c r="V3" s="69">
        <v>21</v>
      </c>
      <c r="W3" s="69">
        <v>22</v>
      </c>
      <c r="X3" s="69">
        <v>23</v>
      </c>
      <c r="Y3" s="70">
        <v>24</v>
      </c>
      <c r="Z3" s="68">
        <v>25</v>
      </c>
      <c r="AA3" s="69">
        <v>26</v>
      </c>
      <c r="AB3" s="69">
        <v>27</v>
      </c>
      <c r="AC3" s="69">
        <v>28</v>
      </c>
      <c r="AD3" s="69">
        <v>29</v>
      </c>
      <c r="AE3" s="69">
        <v>30</v>
      </c>
      <c r="AF3" s="69">
        <v>31</v>
      </c>
      <c r="AG3" s="69">
        <v>32</v>
      </c>
      <c r="AH3" s="69">
        <v>33</v>
      </c>
      <c r="AI3" s="69">
        <v>34</v>
      </c>
      <c r="AJ3" s="69">
        <v>35</v>
      </c>
      <c r="AK3" s="70">
        <v>36</v>
      </c>
    </row>
    <row r="4" spans="1:37" ht="22.15" customHeight="1" x14ac:dyDescent="0.25">
      <c r="A4" s="91" t="s">
        <v>149</v>
      </c>
      <c r="B4" s="71"/>
      <c r="C4" s="13"/>
      <c r="D4" s="14"/>
      <c r="E4" s="14"/>
      <c r="F4" s="14"/>
      <c r="G4" s="14"/>
      <c r="H4" s="14" t="s">
        <v>150</v>
      </c>
      <c r="I4" s="14"/>
      <c r="J4" s="14" t="s">
        <v>150</v>
      </c>
      <c r="K4" s="14"/>
      <c r="L4" s="14" t="s">
        <v>150</v>
      </c>
      <c r="M4" s="72"/>
      <c r="N4" s="77" t="s">
        <v>150</v>
      </c>
      <c r="O4" s="14"/>
      <c r="P4" s="14" t="s">
        <v>150</v>
      </c>
      <c r="Q4" s="14"/>
      <c r="R4" s="14" t="s">
        <v>150</v>
      </c>
      <c r="S4" s="14"/>
      <c r="T4" s="14"/>
      <c r="U4" s="14"/>
      <c r="V4" s="14"/>
      <c r="W4" s="14"/>
      <c r="X4" s="14"/>
      <c r="Y4" s="72"/>
      <c r="Z4" s="77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72"/>
    </row>
    <row r="5" spans="1:37" ht="37.9" customHeight="1" x14ac:dyDescent="0.25">
      <c r="A5" s="92" t="s">
        <v>151</v>
      </c>
      <c r="B5" s="71"/>
      <c r="C5" s="13"/>
      <c r="D5" s="13"/>
      <c r="E5" s="13"/>
      <c r="F5" s="13"/>
      <c r="G5" s="13"/>
      <c r="H5" s="13"/>
      <c r="I5" s="13"/>
      <c r="J5" s="13"/>
      <c r="K5" s="13"/>
      <c r="L5" s="13" t="s">
        <v>150</v>
      </c>
      <c r="M5" s="73"/>
      <c r="N5" s="71" t="s">
        <v>150</v>
      </c>
      <c r="O5" s="13"/>
      <c r="P5" s="13" t="s">
        <v>150</v>
      </c>
      <c r="Q5" s="13"/>
      <c r="R5" s="13" t="s">
        <v>150</v>
      </c>
      <c r="S5" s="13"/>
      <c r="T5" s="13"/>
      <c r="U5" s="13"/>
      <c r="V5" s="13"/>
      <c r="W5" s="13"/>
      <c r="X5" s="13"/>
      <c r="Y5" s="73"/>
      <c r="Z5" s="71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73"/>
    </row>
    <row r="6" spans="1:37" ht="22.15" customHeight="1" thickBot="1" x14ac:dyDescent="0.3">
      <c r="A6" s="96" t="s">
        <v>152</v>
      </c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6"/>
      <c r="N6" s="74"/>
      <c r="O6" s="75"/>
      <c r="P6" s="75"/>
      <c r="Q6" s="75"/>
      <c r="R6" s="75"/>
      <c r="S6" s="75"/>
      <c r="T6" s="75"/>
      <c r="U6" s="75"/>
      <c r="V6" s="75"/>
      <c r="W6" s="75"/>
      <c r="X6" s="75"/>
      <c r="Y6" s="76"/>
      <c r="Z6" s="74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</row>
    <row r="7" spans="1:37" ht="23.45" customHeight="1" thickBot="1" x14ac:dyDescent="0.3">
      <c r="A7" s="196"/>
      <c r="B7" s="191" t="s">
        <v>173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3"/>
    </row>
    <row r="8" spans="1:37" ht="15.75" thickBot="1" x14ac:dyDescent="0.3">
      <c r="A8" s="197"/>
      <c r="B8" s="78">
        <v>1</v>
      </c>
      <c r="C8" s="79">
        <v>2</v>
      </c>
      <c r="D8" s="79">
        <v>3</v>
      </c>
      <c r="E8" s="79">
        <v>4</v>
      </c>
      <c r="F8" s="79">
        <v>5</v>
      </c>
      <c r="G8" s="79">
        <v>6</v>
      </c>
      <c r="H8" s="79">
        <v>7</v>
      </c>
      <c r="I8" s="79">
        <v>8</v>
      </c>
      <c r="J8" s="79">
        <v>9</v>
      </c>
      <c r="K8" s="79">
        <v>10</v>
      </c>
      <c r="L8" s="79">
        <v>11</v>
      </c>
      <c r="M8" s="80">
        <v>12</v>
      </c>
      <c r="N8" s="89">
        <v>13</v>
      </c>
      <c r="O8" s="79">
        <v>14</v>
      </c>
      <c r="P8" s="79">
        <v>15</v>
      </c>
      <c r="Q8" s="79">
        <v>16</v>
      </c>
      <c r="R8" s="79">
        <v>17</v>
      </c>
      <c r="S8" s="79">
        <v>18</v>
      </c>
      <c r="T8" s="79">
        <v>19</v>
      </c>
      <c r="U8" s="79">
        <v>20</v>
      </c>
      <c r="V8" s="79">
        <v>21</v>
      </c>
      <c r="W8" s="79">
        <v>22</v>
      </c>
      <c r="X8" s="79">
        <v>23</v>
      </c>
      <c r="Y8" s="86">
        <v>24</v>
      </c>
      <c r="Z8" s="78">
        <v>25</v>
      </c>
      <c r="AA8" s="79">
        <v>26</v>
      </c>
      <c r="AB8" s="79">
        <v>27</v>
      </c>
      <c r="AC8" s="79">
        <v>28</v>
      </c>
      <c r="AD8" s="79">
        <v>29</v>
      </c>
      <c r="AE8" s="79">
        <v>30</v>
      </c>
      <c r="AF8" s="79">
        <v>31</v>
      </c>
      <c r="AG8" s="79">
        <v>32</v>
      </c>
      <c r="AH8" s="79">
        <v>33</v>
      </c>
      <c r="AI8" s="79">
        <v>34</v>
      </c>
      <c r="AJ8" s="79">
        <v>35</v>
      </c>
      <c r="AK8" s="80">
        <v>36</v>
      </c>
    </row>
    <row r="9" spans="1:37" ht="22.15" customHeight="1" x14ac:dyDescent="0.25">
      <c r="A9" s="91" t="s">
        <v>153</v>
      </c>
      <c r="B9" s="71"/>
      <c r="C9" s="13"/>
      <c r="D9" s="13"/>
      <c r="E9" s="13"/>
      <c r="F9" s="13"/>
      <c r="G9" s="13"/>
      <c r="H9" s="13" t="s">
        <v>150</v>
      </c>
      <c r="I9" s="13" t="s">
        <v>150</v>
      </c>
      <c r="J9" s="13" t="s">
        <v>150</v>
      </c>
      <c r="K9" s="13" t="s">
        <v>150</v>
      </c>
      <c r="L9" s="13" t="s">
        <v>150</v>
      </c>
      <c r="M9" s="73" t="s">
        <v>150</v>
      </c>
      <c r="N9" s="67" t="s">
        <v>150</v>
      </c>
      <c r="O9" s="13" t="s">
        <v>150</v>
      </c>
      <c r="P9" s="13" t="s">
        <v>150</v>
      </c>
      <c r="Q9" s="13" t="s">
        <v>150</v>
      </c>
      <c r="R9" s="13" t="s">
        <v>150</v>
      </c>
      <c r="S9" s="13" t="s">
        <v>150</v>
      </c>
      <c r="T9" s="13"/>
      <c r="U9" s="13"/>
      <c r="V9" s="13"/>
      <c r="W9" s="13"/>
      <c r="X9" s="13"/>
      <c r="Y9" s="87"/>
      <c r="Z9" s="71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73"/>
    </row>
    <row r="10" spans="1:37" ht="22.15" customHeight="1" x14ac:dyDescent="0.25">
      <c r="A10" s="93" t="s">
        <v>154</v>
      </c>
      <c r="B10" s="13" t="s">
        <v>150</v>
      </c>
      <c r="C10" s="13" t="s">
        <v>150</v>
      </c>
      <c r="D10" s="13" t="s">
        <v>150</v>
      </c>
      <c r="E10" s="13" t="s">
        <v>150</v>
      </c>
      <c r="F10" s="13" t="s">
        <v>150</v>
      </c>
      <c r="G10" s="13" t="s">
        <v>150</v>
      </c>
      <c r="H10" s="13" t="s">
        <v>150</v>
      </c>
      <c r="I10" s="13" t="s">
        <v>150</v>
      </c>
      <c r="J10" s="13" t="s">
        <v>150</v>
      </c>
      <c r="K10" s="13" t="s">
        <v>150</v>
      </c>
      <c r="L10" s="13" t="s">
        <v>150</v>
      </c>
      <c r="M10" s="73" t="s">
        <v>150</v>
      </c>
      <c r="N10" s="67" t="s">
        <v>150</v>
      </c>
      <c r="O10" s="13" t="s">
        <v>150</v>
      </c>
      <c r="P10" s="13" t="s">
        <v>150</v>
      </c>
      <c r="Q10" s="13" t="s">
        <v>150</v>
      </c>
      <c r="R10" s="13" t="s">
        <v>150</v>
      </c>
      <c r="S10" s="13" t="s">
        <v>150</v>
      </c>
      <c r="T10" s="13" t="s">
        <v>150</v>
      </c>
      <c r="U10" s="13" t="s">
        <v>150</v>
      </c>
      <c r="V10" s="13" t="s">
        <v>150</v>
      </c>
      <c r="W10" s="13" t="s">
        <v>150</v>
      </c>
      <c r="X10" s="13" t="s">
        <v>150</v>
      </c>
      <c r="Y10" s="87" t="s">
        <v>150</v>
      </c>
      <c r="Z10" s="71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85"/>
    </row>
    <row r="11" spans="1:37" ht="22.15" customHeight="1" thickBot="1" x14ac:dyDescent="0.3">
      <c r="A11" s="95" t="s">
        <v>133</v>
      </c>
      <c r="B11" s="81"/>
      <c r="C11" s="82"/>
      <c r="D11" s="82"/>
      <c r="E11" s="82"/>
      <c r="F11" s="82"/>
      <c r="G11" s="82"/>
      <c r="H11" s="83"/>
      <c r="I11" s="83"/>
      <c r="J11" s="83"/>
      <c r="K11" s="82"/>
      <c r="L11" s="82"/>
      <c r="M11" s="84"/>
      <c r="N11" s="90"/>
      <c r="O11" s="83"/>
      <c r="P11" s="83"/>
      <c r="Q11" s="82"/>
      <c r="R11" s="82"/>
      <c r="S11" s="82"/>
      <c r="T11" s="82"/>
      <c r="U11" s="82"/>
      <c r="V11" s="82"/>
      <c r="W11" s="82"/>
      <c r="X11" s="82"/>
      <c r="Y11" s="88"/>
      <c r="Z11" s="74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6"/>
    </row>
    <row r="12" spans="1:37" ht="15.6" customHeight="1" thickBot="1" x14ac:dyDescent="0.3">
      <c r="A12" s="194"/>
      <c r="B12" s="188" t="s">
        <v>174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90"/>
    </row>
    <row r="13" spans="1:37" ht="15.75" thickBot="1" x14ac:dyDescent="0.3">
      <c r="A13" s="195"/>
      <c r="B13" s="68">
        <v>1</v>
      </c>
      <c r="C13" s="69">
        <v>2</v>
      </c>
      <c r="D13" s="69">
        <v>3</v>
      </c>
      <c r="E13" s="69">
        <v>4</v>
      </c>
      <c r="F13" s="69">
        <v>5</v>
      </c>
      <c r="G13" s="69">
        <v>6</v>
      </c>
      <c r="H13" s="69">
        <v>7</v>
      </c>
      <c r="I13" s="69">
        <v>8</v>
      </c>
      <c r="J13" s="69">
        <v>9</v>
      </c>
      <c r="K13" s="69">
        <v>10</v>
      </c>
      <c r="L13" s="69">
        <v>11</v>
      </c>
      <c r="M13" s="70">
        <v>12</v>
      </c>
      <c r="N13" s="68">
        <v>13</v>
      </c>
      <c r="O13" s="69">
        <v>14</v>
      </c>
      <c r="P13" s="69">
        <v>15</v>
      </c>
      <c r="Q13" s="69">
        <v>16</v>
      </c>
      <c r="R13" s="69">
        <v>17</v>
      </c>
      <c r="S13" s="69">
        <v>18</v>
      </c>
      <c r="T13" s="69">
        <v>19</v>
      </c>
      <c r="U13" s="69">
        <v>20</v>
      </c>
      <c r="V13" s="69">
        <v>21</v>
      </c>
      <c r="W13" s="69">
        <v>22</v>
      </c>
      <c r="X13" s="69">
        <v>23</v>
      </c>
      <c r="Y13" s="70">
        <v>24</v>
      </c>
      <c r="Z13" s="68">
        <v>25</v>
      </c>
      <c r="AA13" s="69">
        <v>26</v>
      </c>
      <c r="AB13" s="69">
        <v>27</v>
      </c>
      <c r="AC13" s="69">
        <v>28</v>
      </c>
      <c r="AD13" s="69">
        <v>29</v>
      </c>
      <c r="AE13" s="69">
        <v>30</v>
      </c>
      <c r="AF13" s="69">
        <v>31</v>
      </c>
      <c r="AG13" s="69">
        <v>32</v>
      </c>
      <c r="AH13" s="69">
        <v>33</v>
      </c>
      <c r="AI13" s="69">
        <v>34</v>
      </c>
      <c r="AJ13" s="69">
        <v>35</v>
      </c>
      <c r="AK13" s="70">
        <v>36</v>
      </c>
    </row>
    <row r="14" spans="1:37" ht="22.15" customHeight="1" x14ac:dyDescent="0.25">
      <c r="A14" s="91" t="s">
        <v>155</v>
      </c>
      <c r="B14" s="71"/>
      <c r="C14" s="13"/>
      <c r="D14" s="13"/>
      <c r="E14" s="13"/>
      <c r="F14" s="13"/>
      <c r="G14" s="13"/>
      <c r="H14" s="13"/>
      <c r="I14" s="13" t="s">
        <v>150</v>
      </c>
      <c r="J14" s="13" t="s">
        <v>150</v>
      </c>
      <c r="K14" s="13" t="s">
        <v>150</v>
      </c>
      <c r="L14" s="13" t="s">
        <v>150</v>
      </c>
      <c r="M14" s="73" t="s">
        <v>150</v>
      </c>
      <c r="N14" s="71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73"/>
      <c r="Z14" s="71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72"/>
    </row>
    <row r="15" spans="1:37" ht="22.15" customHeight="1" x14ac:dyDescent="0.25">
      <c r="A15" s="93" t="s">
        <v>156</v>
      </c>
      <c r="B15" s="7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73"/>
      <c r="N15" s="71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73"/>
      <c r="Z15" s="71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85"/>
    </row>
    <row r="16" spans="1:37" ht="22.15" customHeight="1" thickBot="1" x14ac:dyDescent="0.3">
      <c r="A16" s="94" t="s">
        <v>157</v>
      </c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6"/>
      <c r="N16" s="74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6"/>
      <c r="Z16" s="74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97"/>
    </row>
  </sheetData>
  <mergeCells count="7">
    <mergeCell ref="A1:AK1"/>
    <mergeCell ref="B2:AK2"/>
    <mergeCell ref="B7:AK7"/>
    <mergeCell ref="B12:AK12"/>
    <mergeCell ref="A12:A13"/>
    <mergeCell ref="A7:A8"/>
    <mergeCell ref="A2:A3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FD326-FC1E-4B8B-9E68-6A2038F56040}">
  <sheetPr>
    <tabColor rgb="FFFF0000"/>
  </sheetPr>
  <dimension ref="A1:AK16"/>
  <sheetViews>
    <sheetView zoomScale="110" zoomScaleNormal="110" workbookViewId="0">
      <selection activeCell="K21" sqref="K21"/>
    </sheetView>
  </sheetViews>
  <sheetFormatPr defaultRowHeight="15" x14ac:dyDescent="0.25"/>
  <cols>
    <col min="1" max="1" width="31.5703125" customWidth="1"/>
    <col min="2" max="37" width="3.7109375" customWidth="1"/>
  </cols>
  <sheetData>
    <row r="1" spans="1:37" ht="54.6" customHeight="1" thickBot="1" x14ac:dyDescent="0.3">
      <c r="A1" s="187" t="s">
        <v>165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</row>
    <row r="2" spans="1:37" ht="24" customHeight="1" thickBot="1" x14ac:dyDescent="0.3">
      <c r="A2" s="194" t="s">
        <v>178</v>
      </c>
      <c r="B2" s="188" t="s">
        <v>175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90"/>
    </row>
    <row r="3" spans="1:37" ht="15.75" thickBot="1" x14ac:dyDescent="0.3">
      <c r="A3" s="195"/>
      <c r="B3" s="68">
        <v>1</v>
      </c>
      <c r="C3" s="69">
        <v>2</v>
      </c>
      <c r="D3" s="69">
        <v>3</v>
      </c>
      <c r="E3" s="69">
        <v>4</v>
      </c>
      <c r="F3" s="69">
        <v>5</v>
      </c>
      <c r="G3" s="69">
        <v>6</v>
      </c>
      <c r="H3" s="69">
        <v>7</v>
      </c>
      <c r="I3" s="69">
        <v>8</v>
      </c>
      <c r="J3" s="69">
        <v>9</v>
      </c>
      <c r="K3" s="69">
        <v>10</v>
      </c>
      <c r="L3" s="69">
        <v>11</v>
      </c>
      <c r="M3" s="70">
        <v>12</v>
      </c>
      <c r="N3" s="68">
        <v>13</v>
      </c>
      <c r="O3" s="69">
        <v>14</v>
      </c>
      <c r="P3" s="69">
        <v>15</v>
      </c>
      <c r="Q3" s="69">
        <v>16</v>
      </c>
      <c r="R3" s="69">
        <v>17</v>
      </c>
      <c r="S3" s="69">
        <v>18</v>
      </c>
      <c r="T3" s="69">
        <v>19</v>
      </c>
      <c r="U3" s="69">
        <v>20</v>
      </c>
      <c r="V3" s="69">
        <v>21</v>
      </c>
      <c r="W3" s="69">
        <v>22</v>
      </c>
      <c r="X3" s="69">
        <v>23</v>
      </c>
      <c r="Y3" s="70">
        <v>24</v>
      </c>
      <c r="Z3" s="68">
        <v>25</v>
      </c>
      <c r="AA3" s="69">
        <v>26</v>
      </c>
      <c r="AB3" s="69">
        <v>27</v>
      </c>
      <c r="AC3" s="69">
        <v>28</v>
      </c>
      <c r="AD3" s="69">
        <v>29</v>
      </c>
      <c r="AE3" s="69">
        <v>30</v>
      </c>
      <c r="AF3" s="69">
        <v>31</v>
      </c>
      <c r="AG3" s="69">
        <v>32</v>
      </c>
      <c r="AH3" s="69">
        <v>33</v>
      </c>
      <c r="AI3" s="69">
        <v>34</v>
      </c>
      <c r="AJ3" s="69">
        <v>35</v>
      </c>
      <c r="AK3" s="70">
        <v>36</v>
      </c>
    </row>
    <row r="4" spans="1:37" ht="22.15" customHeight="1" x14ac:dyDescent="0.25">
      <c r="A4" s="91" t="s">
        <v>158</v>
      </c>
      <c r="B4" s="71"/>
      <c r="C4" s="13"/>
      <c r="D4" s="14"/>
      <c r="E4" s="14"/>
      <c r="F4" s="14"/>
      <c r="G4" s="14"/>
      <c r="H4" s="14"/>
      <c r="I4" s="14"/>
      <c r="J4" s="14"/>
      <c r="K4" s="14"/>
      <c r="L4" s="14"/>
      <c r="M4" s="72"/>
      <c r="N4" s="77"/>
      <c r="O4" s="14"/>
      <c r="P4" s="14"/>
      <c r="Q4" s="14"/>
      <c r="R4" s="14"/>
      <c r="S4" s="14"/>
      <c r="T4" s="14"/>
      <c r="U4" s="14"/>
      <c r="V4" s="14"/>
      <c r="W4" s="14"/>
      <c r="X4" s="14"/>
      <c r="Y4" s="72"/>
      <c r="Z4" s="77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72"/>
    </row>
    <row r="5" spans="1:37" ht="37.9" customHeight="1" x14ac:dyDescent="0.25">
      <c r="A5" s="92" t="s">
        <v>159</v>
      </c>
      <c r="B5" s="71"/>
      <c r="C5" s="13"/>
      <c r="D5" s="13"/>
      <c r="E5" s="13"/>
      <c r="F5" s="13"/>
      <c r="G5" s="13"/>
      <c r="H5" s="13"/>
      <c r="I5" s="13"/>
      <c r="J5" s="13"/>
      <c r="K5" s="13"/>
      <c r="L5" s="13"/>
      <c r="M5" s="73"/>
      <c r="N5" s="71"/>
      <c r="O5" s="13"/>
      <c r="P5" s="13"/>
      <c r="Q5" s="13"/>
      <c r="R5" s="13"/>
      <c r="S5" s="13"/>
      <c r="T5" s="13"/>
      <c r="U5" s="13"/>
      <c r="V5" s="13"/>
      <c r="W5" s="13"/>
      <c r="X5" s="13"/>
      <c r="Y5" s="73"/>
      <c r="Z5" s="71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73"/>
    </row>
    <row r="6" spans="1:37" ht="22.15" customHeight="1" thickBot="1" x14ac:dyDescent="0.3">
      <c r="A6" s="98" t="s">
        <v>160</v>
      </c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6"/>
      <c r="N6" s="74"/>
      <c r="O6" s="75"/>
      <c r="P6" s="75"/>
      <c r="Q6" s="75"/>
      <c r="R6" s="75"/>
      <c r="S6" s="75"/>
      <c r="T6" s="75"/>
      <c r="U6" s="75"/>
      <c r="V6" s="75"/>
      <c r="W6" s="75"/>
      <c r="X6" s="75"/>
      <c r="Y6" s="76"/>
      <c r="Z6" s="74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</row>
    <row r="7" spans="1:37" ht="23.45" customHeight="1" thickBot="1" x14ac:dyDescent="0.3">
      <c r="A7" s="196"/>
      <c r="B7" s="191" t="s">
        <v>176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3"/>
    </row>
    <row r="8" spans="1:37" ht="15.75" thickBot="1" x14ac:dyDescent="0.3">
      <c r="A8" s="197"/>
      <c r="B8" s="78">
        <v>1</v>
      </c>
      <c r="C8" s="79">
        <v>2</v>
      </c>
      <c r="D8" s="79">
        <v>3</v>
      </c>
      <c r="E8" s="79">
        <v>4</v>
      </c>
      <c r="F8" s="79">
        <v>5</v>
      </c>
      <c r="G8" s="79">
        <v>6</v>
      </c>
      <c r="H8" s="79">
        <v>7</v>
      </c>
      <c r="I8" s="79">
        <v>8</v>
      </c>
      <c r="J8" s="79">
        <v>9</v>
      </c>
      <c r="K8" s="79">
        <v>10</v>
      </c>
      <c r="L8" s="79">
        <v>11</v>
      </c>
      <c r="M8" s="80">
        <v>12</v>
      </c>
      <c r="N8" s="89">
        <v>13</v>
      </c>
      <c r="O8" s="79">
        <v>14</v>
      </c>
      <c r="P8" s="79">
        <v>15</v>
      </c>
      <c r="Q8" s="79">
        <v>16</v>
      </c>
      <c r="R8" s="79">
        <v>17</v>
      </c>
      <c r="S8" s="79">
        <v>18</v>
      </c>
      <c r="T8" s="79">
        <v>19</v>
      </c>
      <c r="U8" s="79">
        <v>20</v>
      </c>
      <c r="V8" s="79">
        <v>21</v>
      </c>
      <c r="W8" s="79">
        <v>22</v>
      </c>
      <c r="X8" s="79">
        <v>23</v>
      </c>
      <c r="Y8" s="86">
        <v>24</v>
      </c>
      <c r="Z8" s="78">
        <v>25</v>
      </c>
      <c r="AA8" s="79">
        <v>26</v>
      </c>
      <c r="AB8" s="79">
        <v>27</v>
      </c>
      <c r="AC8" s="79">
        <v>28</v>
      </c>
      <c r="AD8" s="79">
        <v>29</v>
      </c>
      <c r="AE8" s="79">
        <v>30</v>
      </c>
      <c r="AF8" s="79">
        <v>31</v>
      </c>
      <c r="AG8" s="79">
        <v>32</v>
      </c>
      <c r="AH8" s="79">
        <v>33</v>
      </c>
      <c r="AI8" s="79">
        <v>34</v>
      </c>
      <c r="AJ8" s="79">
        <v>35</v>
      </c>
      <c r="AK8" s="80">
        <v>36</v>
      </c>
    </row>
    <row r="9" spans="1:37" ht="22.15" customHeight="1" x14ac:dyDescent="0.25">
      <c r="A9" s="91" t="s">
        <v>161</v>
      </c>
      <c r="B9" s="71"/>
      <c r="C9" s="13"/>
      <c r="D9" s="13"/>
      <c r="E9" s="13"/>
      <c r="F9" s="13"/>
      <c r="G9" s="13"/>
      <c r="H9" s="13"/>
      <c r="I9" s="13"/>
      <c r="J9" s="13"/>
      <c r="K9" s="13"/>
      <c r="L9" s="13"/>
      <c r="M9" s="73"/>
      <c r="N9" s="67"/>
      <c r="O9" s="13"/>
      <c r="P9" s="13"/>
      <c r="Q9" s="13"/>
      <c r="R9" s="13"/>
      <c r="S9" s="13"/>
      <c r="T9" s="13"/>
      <c r="U9" s="13"/>
      <c r="V9" s="13"/>
      <c r="W9" s="13"/>
      <c r="X9" s="13"/>
      <c r="Y9" s="87"/>
      <c r="Z9" s="71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73"/>
    </row>
    <row r="10" spans="1:37" ht="22.15" customHeight="1" x14ac:dyDescent="0.25">
      <c r="A10" s="93" t="s">
        <v>162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73"/>
      <c r="N10" s="6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87"/>
      <c r="Z10" s="71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85"/>
    </row>
    <row r="11" spans="1:37" ht="22.15" customHeight="1" thickBot="1" x14ac:dyDescent="0.3">
      <c r="A11" s="95" t="s">
        <v>163</v>
      </c>
      <c r="B11" s="81"/>
      <c r="C11" s="82"/>
      <c r="D11" s="82"/>
      <c r="E11" s="82"/>
      <c r="F11" s="82"/>
      <c r="G11" s="82"/>
      <c r="H11" s="83"/>
      <c r="I11" s="83"/>
      <c r="J11" s="83"/>
      <c r="K11" s="82"/>
      <c r="L11" s="82"/>
      <c r="M11" s="84"/>
      <c r="N11" s="90"/>
      <c r="O11" s="83"/>
      <c r="P11" s="83"/>
      <c r="Q11" s="82"/>
      <c r="R11" s="82"/>
      <c r="S11" s="82"/>
      <c r="T11" s="82"/>
      <c r="U11" s="82"/>
      <c r="V11" s="82"/>
      <c r="W11" s="82"/>
      <c r="X11" s="82"/>
      <c r="Y11" s="88"/>
      <c r="Z11" s="74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6"/>
    </row>
    <row r="12" spans="1:37" ht="15.6" customHeight="1" thickBot="1" x14ac:dyDescent="0.3">
      <c r="A12" s="194"/>
      <c r="B12" s="188" t="s">
        <v>177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90"/>
    </row>
    <row r="13" spans="1:37" ht="15.75" thickBot="1" x14ac:dyDescent="0.3">
      <c r="A13" s="195"/>
      <c r="B13" s="68">
        <v>1</v>
      </c>
      <c r="C13" s="69">
        <v>2</v>
      </c>
      <c r="D13" s="69">
        <v>3</v>
      </c>
      <c r="E13" s="69">
        <v>4</v>
      </c>
      <c r="F13" s="69">
        <v>5</v>
      </c>
      <c r="G13" s="69">
        <v>6</v>
      </c>
      <c r="H13" s="69">
        <v>7</v>
      </c>
      <c r="I13" s="69">
        <v>8</v>
      </c>
      <c r="J13" s="69">
        <v>9</v>
      </c>
      <c r="K13" s="69">
        <v>10</v>
      </c>
      <c r="L13" s="69">
        <v>11</v>
      </c>
      <c r="M13" s="70">
        <v>12</v>
      </c>
      <c r="N13" s="68">
        <v>13</v>
      </c>
      <c r="O13" s="69">
        <v>14</v>
      </c>
      <c r="P13" s="69">
        <v>15</v>
      </c>
      <c r="Q13" s="69">
        <v>16</v>
      </c>
      <c r="R13" s="69">
        <v>17</v>
      </c>
      <c r="S13" s="69">
        <v>18</v>
      </c>
      <c r="T13" s="69">
        <v>19</v>
      </c>
      <c r="U13" s="69">
        <v>20</v>
      </c>
      <c r="V13" s="69">
        <v>21</v>
      </c>
      <c r="W13" s="69">
        <v>22</v>
      </c>
      <c r="X13" s="69">
        <v>23</v>
      </c>
      <c r="Y13" s="70">
        <v>24</v>
      </c>
      <c r="Z13" s="68">
        <v>25</v>
      </c>
      <c r="AA13" s="69">
        <v>26</v>
      </c>
      <c r="AB13" s="69">
        <v>27</v>
      </c>
      <c r="AC13" s="69">
        <v>28</v>
      </c>
      <c r="AD13" s="69">
        <v>29</v>
      </c>
      <c r="AE13" s="69">
        <v>30</v>
      </c>
      <c r="AF13" s="69">
        <v>31</v>
      </c>
      <c r="AG13" s="69">
        <v>32</v>
      </c>
      <c r="AH13" s="69">
        <v>33</v>
      </c>
      <c r="AI13" s="69">
        <v>34</v>
      </c>
      <c r="AJ13" s="69">
        <v>35</v>
      </c>
      <c r="AK13" s="70">
        <v>36</v>
      </c>
    </row>
    <row r="14" spans="1:37" ht="22.15" customHeight="1" x14ac:dyDescent="0.25">
      <c r="A14" s="91" t="s">
        <v>164</v>
      </c>
      <c r="B14" s="7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73"/>
      <c r="N14" s="71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73"/>
      <c r="Z14" s="71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72"/>
    </row>
    <row r="15" spans="1:37" ht="22.15" customHeight="1" x14ac:dyDescent="0.25">
      <c r="A15" s="93" t="s">
        <v>156</v>
      </c>
      <c r="B15" s="7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73"/>
      <c r="N15" s="71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73"/>
      <c r="Z15" s="71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85"/>
    </row>
    <row r="16" spans="1:37" ht="22.15" customHeight="1" thickBot="1" x14ac:dyDescent="0.3">
      <c r="A16" s="94" t="s">
        <v>157</v>
      </c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6"/>
      <c r="N16" s="74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6"/>
      <c r="Z16" s="74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97"/>
    </row>
  </sheetData>
  <mergeCells count="7">
    <mergeCell ref="A12:A13"/>
    <mergeCell ref="B12:AK12"/>
    <mergeCell ref="A1:AK1"/>
    <mergeCell ref="A2:A3"/>
    <mergeCell ref="B2:AK2"/>
    <mergeCell ref="A7:A8"/>
    <mergeCell ref="B7:AK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PF guia</vt:lpstr>
      <vt:lpstr>PF</vt:lpstr>
      <vt:lpstr> ML guia</vt:lpstr>
      <vt:lpstr> ML</vt:lpstr>
      <vt:lpstr>Crono guia</vt:lpstr>
      <vt:lpstr>Crono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mic.matti22@gmail.com</dc:creator>
  <cp:lastModifiedBy>michele</cp:lastModifiedBy>
  <dcterms:created xsi:type="dcterms:W3CDTF">2024-10-14T14:49:51Z</dcterms:created>
  <dcterms:modified xsi:type="dcterms:W3CDTF">2025-10-28T10:58:51Z</dcterms:modified>
</cp:coreProperties>
</file>