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michele\Desktop\"/>
    </mc:Choice>
  </mc:AlternateContent>
  <xr:revisionPtr revIDLastSave="0" documentId="13_ncr:1_{3B50B06F-3BCC-4221-AA4F-195C652D7BD3}" xr6:coauthVersionLast="47" xr6:coauthVersionMax="47" xr10:uidLastSave="{00000000-0000-0000-0000-000000000000}"/>
  <bookViews>
    <workbookView xWindow="-120" yWindow="-120" windowWidth="29040" windowHeight="16440" xr2:uid="{E68D315C-E1DE-4921-9A4F-F9AE842AC801}"/>
  </bookViews>
  <sheets>
    <sheet name="PF guide" sheetId="13" r:id="rId1"/>
    <sheet name="PF" sheetId="14" r:id="rId2"/>
    <sheet name=" CL guide" sheetId="4" r:id="rId3"/>
    <sheet name=" CL" sheetId="15" r:id="rId4"/>
    <sheet name="Crono guide" sheetId="3" r:id="rId5"/>
    <sheet name="Crono" sheetId="10"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4" l="1"/>
  <c r="G16" i="14" s="1"/>
  <c r="F54" i="14"/>
  <c r="E17" i="14"/>
  <c r="G17" i="14" s="1"/>
  <c r="E15" i="14"/>
  <c r="G15" i="14" s="1"/>
  <c r="F58" i="14"/>
  <c r="E53" i="14"/>
  <c r="G53" i="14" s="1"/>
  <c r="E52" i="14"/>
  <c r="G52" i="14" s="1"/>
  <c r="E51" i="14"/>
  <c r="G51" i="14" s="1"/>
  <c r="E50" i="14"/>
  <c r="G49" i="14"/>
  <c r="F46" i="14"/>
  <c r="E45" i="14"/>
  <c r="G45" i="14" s="1"/>
  <c r="E44" i="14"/>
  <c r="G44" i="14" s="1"/>
  <c r="E43" i="14"/>
  <c r="G43" i="14" s="1"/>
  <c r="E42" i="14"/>
  <c r="G42" i="14" s="1"/>
  <c r="G41" i="14"/>
  <c r="F38" i="14"/>
  <c r="E37" i="14"/>
  <c r="E36" i="14"/>
  <c r="G36" i="14" s="1"/>
  <c r="E35" i="14"/>
  <c r="G35" i="14" s="1"/>
  <c r="E34" i="14"/>
  <c r="G34" i="14" s="1"/>
  <c r="G33" i="14"/>
  <c r="F30" i="14"/>
  <c r="E29" i="14"/>
  <c r="G29" i="14" s="1"/>
  <c r="E28" i="14"/>
  <c r="G28" i="14" s="1"/>
  <c r="E27" i="14"/>
  <c r="G27" i="14" s="1"/>
  <c r="G26" i="14"/>
  <c r="F23" i="14"/>
  <c r="E22" i="14"/>
  <c r="G22" i="14" s="1"/>
  <c r="E21" i="14"/>
  <c r="G21" i="14" s="1"/>
  <c r="E20" i="14"/>
  <c r="G20" i="14" s="1"/>
  <c r="E19" i="14"/>
  <c r="G19" i="14" s="1"/>
  <c r="E18" i="14"/>
  <c r="G18" i="14" s="1"/>
  <c r="E14" i="14"/>
  <c r="G14" i="14" s="1"/>
  <c r="E13" i="14"/>
  <c r="G13" i="14" s="1"/>
  <c r="G12" i="14"/>
  <c r="F9" i="14"/>
  <c r="E8" i="14"/>
  <c r="G8" i="14" s="1"/>
  <c r="E7" i="14"/>
  <c r="G7" i="14" s="1"/>
  <c r="E6" i="14"/>
  <c r="G6" i="14" s="1"/>
  <c r="G5" i="14"/>
  <c r="G26" i="13"/>
  <c r="G49" i="13"/>
  <c r="G41" i="13"/>
  <c r="G33" i="13"/>
  <c r="G12" i="13"/>
  <c r="G5" i="13"/>
  <c r="F58" i="13"/>
  <c r="F54" i="13"/>
  <c r="E53" i="13"/>
  <c r="G53" i="13" s="1"/>
  <c r="E52" i="13"/>
  <c r="G52" i="13" s="1"/>
  <c r="E51" i="13"/>
  <c r="G51" i="13" s="1"/>
  <c r="E50" i="13"/>
  <c r="F46" i="13"/>
  <c r="E45" i="13"/>
  <c r="G45" i="13" s="1"/>
  <c r="E44" i="13"/>
  <c r="G44" i="13" s="1"/>
  <c r="E43" i="13"/>
  <c r="G43" i="13" s="1"/>
  <c r="E42" i="13"/>
  <c r="G42" i="13" s="1"/>
  <c r="F38" i="13"/>
  <c r="E37" i="13"/>
  <c r="G37" i="13" s="1"/>
  <c r="E36" i="13"/>
  <c r="G36" i="13" s="1"/>
  <c r="E35" i="13"/>
  <c r="G35" i="13" s="1"/>
  <c r="E34" i="13"/>
  <c r="G34" i="13" s="1"/>
  <c r="F30" i="13"/>
  <c r="E29" i="13"/>
  <c r="G29" i="13" s="1"/>
  <c r="E28" i="13"/>
  <c r="G28" i="13" s="1"/>
  <c r="E27" i="13"/>
  <c r="F23" i="13"/>
  <c r="E22" i="13"/>
  <c r="G22" i="13" s="1"/>
  <c r="E21" i="13"/>
  <c r="G21" i="13" s="1"/>
  <c r="E20" i="13"/>
  <c r="G20" i="13" s="1"/>
  <c r="E19" i="13"/>
  <c r="G19" i="13" s="1"/>
  <c r="E18" i="13"/>
  <c r="G18" i="13" s="1"/>
  <c r="E17" i="13"/>
  <c r="G17" i="13" s="1"/>
  <c r="E16" i="13"/>
  <c r="G16" i="13" s="1"/>
  <c r="E15" i="13"/>
  <c r="G15" i="13" s="1"/>
  <c r="E14" i="13"/>
  <c r="G14" i="13" s="1"/>
  <c r="E13" i="13"/>
  <c r="G13" i="13" s="1"/>
  <c r="F9" i="13"/>
  <c r="E8" i="13"/>
  <c r="G8" i="13" s="1"/>
  <c r="E7" i="13"/>
  <c r="G7" i="13" s="1"/>
  <c r="E6" i="13"/>
  <c r="G6" i="13" s="1"/>
  <c r="F55" i="14" l="1"/>
  <c r="F60" i="14" s="1"/>
  <c r="E54" i="14"/>
  <c r="G46" i="14"/>
  <c r="E46" i="14"/>
  <c r="E38" i="14"/>
  <c r="G30" i="14"/>
  <c r="G9" i="14"/>
  <c r="G23" i="14"/>
  <c r="E9" i="14"/>
  <c r="G50" i="14"/>
  <c r="G54" i="14" s="1"/>
  <c r="E30" i="14"/>
  <c r="G37" i="14"/>
  <c r="G38" i="14" s="1"/>
  <c r="E23" i="14"/>
  <c r="E30" i="13"/>
  <c r="G27" i="13"/>
  <c r="G30" i="13" s="1"/>
  <c r="E9" i="13"/>
  <c r="E38" i="13"/>
  <c r="E23" i="13"/>
  <c r="G50" i="13"/>
  <c r="G54" i="13" s="1"/>
  <c r="F55" i="13"/>
  <c r="F60" i="13" s="1"/>
  <c r="G46" i="13"/>
  <c r="E46" i="13"/>
  <c r="G9" i="13"/>
  <c r="G23" i="13"/>
  <c r="G38" i="13"/>
  <c r="E54" i="13"/>
  <c r="G55" i="14" l="1"/>
  <c r="E55" i="14"/>
  <c r="G55" i="13"/>
  <c r="E55" i="13"/>
  <c r="E57" i="14" l="1"/>
  <c r="E57" i="13"/>
  <c r="G57" i="13" s="1"/>
  <c r="E58" i="14" l="1"/>
  <c r="G57" i="14"/>
  <c r="G58" i="14" s="1"/>
  <c r="G60" i="14" s="1"/>
  <c r="G58" i="13"/>
  <c r="G60" i="13" s="1"/>
  <c r="E58" i="13"/>
  <c r="E60" i="14" l="1"/>
  <c r="G61" i="14" s="1"/>
  <c r="E60" i="13"/>
  <c r="F61" i="13" s="1"/>
  <c r="G61" i="13" l="1"/>
  <c r="F61" i="14"/>
  <c r="H46" i="14"/>
  <c r="H54" i="14"/>
  <c r="H38" i="14"/>
  <c r="H30" i="14"/>
  <c r="H9" i="14"/>
  <c r="H23" i="14"/>
  <c r="H58" i="14"/>
  <c r="H30" i="13"/>
  <c r="H9" i="13"/>
  <c r="H23" i="13"/>
  <c r="H38" i="13"/>
  <c r="H46" i="13"/>
  <c r="H54" i="13"/>
  <c r="H58" i="13"/>
  <c r="H60" i="14" l="1"/>
  <c r="H60"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micma</author>
  </authors>
  <commentList>
    <comment ref="A1" authorId="0" shapeId="0" xr:uid="{1AEACA73-A078-43F2-8714-A48F44997EA5}">
      <text>
        <r>
          <rPr>
            <sz val="10"/>
            <color indexed="81"/>
            <rFont val="Tahoma"/>
            <family val="2"/>
          </rPr>
          <t xml:space="preserve">
Le Plan de financement doit être présenté en respectant le modèle fourni (</t>
        </r>
        <r>
          <rPr>
            <b/>
            <sz val="10"/>
            <color indexed="81"/>
            <rFont val="Tahoma"/>
            <family val="2"/>
          </rPr>
          <t>rubrique</t>
        </r>
        <r>
          <rPr>
            <sz val="10"/>
            <color indexed="81"/>
            <rFont val="Tahoma"/>
            <family val="2"/>
          </rPr>
          <t xml:space="preserve"> code 1 chiffre ; </t>
        </r>
        <r>
          <rPr>
            <b/>
            <sz val="10"/>
            <color indexed="81"/>
            <rFont val="Tahoma"/>
            <family val="2"/>
          </rPr>
          <t>catégorie</t>
        </r>
        <r>
          <rPr>
            <sz val="10"/>
            <color indexed="81"/>
            <rFont val="Tahoma"/>
            <family val="2"/>
          </rPr>
          <t xml:space="preserve"> code 2 chiffre, </t>
        </r>
        <r>
          <rPr>
            <b/>
            <sz val="10"/>
            <color indexed="81"/>
            <rFont val="Tahoma"/>
            <family val="2"/>
          </rPr>
          <t>poste</t>
        </r>
        <r>
          <rPr>
            <sz val="10"/>
            <color indexed="81"/>
            <rFont val="Tahoma"/>
            <family val="2"/>
          </rPr>
          <t xml:space="preserve"> code 3 chiffre), en considérant cependant que les postes de dépense répertoriés ne sont que des exemples et qu’ils sont non contraignants.
</t>
        </r>
        <r>
          <rPr>
            <b/>
            <sz val="10"/>
            <color indexed="81"/>
            <rFont val="Tahoma"/>
            <family val="2"/>
          </rPr>
          <t>Le montant du financement demandé doit couvrir 75 % du coût total du projet</t>
        </r>
        <r>
          <rPr>
            <sz val="10"/>
            <color indexed="81"/>
            <rFont val="Tahoma"/>
            <family val="2"/>
          </rPr>
          <t xml:space="preserve">. Les </t>
        </r>
        <r>
          <rPr>
            <b/>
            <sz val="10"/>
            <color indexed="81"/>
            <rFont val="Tahoma"/>
            <family val="2"/>
          </rPr>
          <t>25 % restants sont à la charge du candidat</t>
        </r>
        <r>
          <rPr>
            <sz val="10"/>
            <color indexed="81"/>
            <rFont val="Tahoma"/>
            <family val="2"/>
          </rPr>
          <t xml:space="preserve"> et peuvent être financés par ses propres ressources, des contributions de tiers ou d'autres sources de cofinancement. Le cofinancement peut également inclure des actifs ou des activités, à condition qu'ils soient valorisés à leur coût national.
Le candidat est libre de modifier la liste des catégories et des éléments, mais il doit conserver la logique des rubriques.
</t>
        </r>
        <r>
          <rPr>
            <b/>
            <u/>
            <sz val="10"/>
            <color indexed="81"/>
            <rFont val="Tahoma"/>
            <family val="2"/>
          </rPr>
          <t>Recommandations :</t>
        </r>
        <r>
          <rPr>
            <sz val="10"/>
            <color indexed="81"/>
            <rFont val="Tahoma"/>
            <family val="2"/>
          </rPr>
          <t xml:space="preserve">
- Détailler les postes (en fournissant des détails) ;
- Combiner les postes connexes (efficacité) ;
- Préserver l’équilibre entre la distribution des ressources, les objectifs, les activités et les résultats ;
- Pour simplifier la gestion du Plan de financement, dans certains cas, le poste de dépense peut être quantifié en utilisant un forfait offrant une estimation globale des coûts ;
- Les coûts généraux sont fixés à un maximum de 7 % des coûts directs ;
- Conserver ce document et l’utiliser comme guide pour élaborer votre budget dans le document Plan de financement.
</t>
        </r>
      </text>
    </comment>
    <comment ref="A40" authorId="0" shapeId="0" xr:uid="{D112F41F-296D-4387-8E1A-4F58CBFD742C}">
      <text>
        <r>
          <rPr>
            <b/>
            <u/>
            <sz val="10"/>
            <color indexed="81"/>
            <rFont val="Tahoma"/>
            <family val="2"/>
          </rPr>
          <t xml:space="preserve">
</t>
        </r>
        <r>
          <rPr>
            <sz val="10"/>
            <color indexed="81"/>
            <rFont val="Tahoma"/>
            <family val="2"/>
          </rPr>
          <t xml:space="preserve">
Outre les coûts standards du projet, il est nécessaire de prévoir au moins un déplacement sur place</t>
        </r>
        <r>
          <rPr>
            <b/>
            <sz val="10"/>
            <color indexed="81"/>
            <rFont val="Tahoma"/>
            <family val="2"/>
          </rPr>
          <t xml:space="preserve"> (uniquement pour les pays hors d'Italie)</t>
        </r>
        <r>
          <rPr>
            <sz val="10"/>
            <color indexed="81"/>
            <rFont val="Tahoma"/>
            <family val="2"/>
          </rPr>
          <t xml:space="preserve"> pour deux représentants de la Fondation Santa Rita da Cascia. Ce coût,</t>
        </r>
        <r>
          <rPr>
            <b/>
            <sz val="10"/>
            <color indexed="81"/>
            <rFont val="Tahoma"/>
            <family val="2"/>
          </rPr>
          <t xml:space="preserve"> à la charge de la Fondation Santa Rita da Cascia</t>
        </r>
        <r>
          <rPr>
            <sz val="10"/>
            <color indexed="81"/>
            <rFont val="Tahoma"/>
            <family val="2"/>
          </rPr>
          <t>, doit être inclus dans la section 5 du PF (« Suivi et évaluation »). L'organisme de mise en œuvre sera responsable de l'organisation du déplacement et de la gestion du budget correspondant, incluant les vols, les repas, l'hébergement, les transports locaux et les transferts aéroportuaires, en étroite collaboration avec le bureau de projet de la Fondation Santa Rita da Cascia.</t>
        </r>
      </text>
    </comment>
    <comment ref="B58" authorId="0" shapeId="0" xr:uid="{553BEFB1-0E4A-4D99-8DD3-57FE957EB852}">
      <text>
        <r>
          <rPr>
            <sz val="10"/>
            <color indexed="81"/>
            <rFont val="Tahoma"/>
            <family val="2"/>
          </rPr>
          <t xml:space="preserve">Les </t>
        </r>
        <r>
          <rPr>
            <b/>
            <sz val="10"/>
            <color indexed="81"/>
            <rFont val="Tahoma"/>
            <family val="2"/>
          </rPr>
          <t>coûts indirects</t>
        </r>
        <r>
          <rPr>
            <sz val="10"/>
            <color indexed="81"/>
            <rFont val="Tahoma"/>
            <family val="2"/>
          </rPr>
          <t xml:space="preserve"> seront calculés automatiquement et représenteront 7 % des coûts directs, pour simplifier la gestion et la comptabilité, ils pourront être rapportés de manière forfaitaire.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micma</author>
    <author>michele</author>
  </authors>
  <commentList>
    <comment ref="A1" authorId="0" shapeId="0" xr:uid="{CD6581D7-A72F-485D-A601-7A6225D3D99A}">
      <text>
        <r>
          <rPr>
            <sz val="10"/>
            <color indexed="81"/>
            <rFont val="Tahoma"/>
            <family val="2"/>
          </rPr>
          <t>Le</t>
        </r>
        <r>
          <rPr>
            <b/>
            <sz val="10"/>
            <color indexed="81"/>
            <rFont val="Tahoma"/>
            <family val="2"/>
          </rPr>
          <t xml:space="preserve"> cadre logique</t>
        </r>
        <r>
          <rPr>
            <sz val="10"/>
            <color indexed="81"/>
            <rFont val="Tahoma"/>
            <family val="2"/>
          </rPr>
          <t xml:space="preserve"> décrit la relation de cause à effet entre l’objectif, le résultat et les activités et précise le lien entre les efforts entrepris et les résultats obtenus
Conserver ce document et l’utiliser comme guide pour élaborer votre cadre logique dans le document Cadre logique</t>
        </r>
        <r>
          <rPr>
            <sz val="9"/>
            <color indexed="81"/>
            <rFont val="Tahoma"/>
            <family val="2"/>
          </rPr>
          <t xml:space="preserve">
</t>
        </r>
      </text>
    </comment>
    <comment ref="C5" authorId="1" shapeId="0" xr:uid="{6A729B72-5F52-4376-AB48-4A8DC212F984}">
      <text>
        <r>
          <rPr>
            <sz val="9"/>
            <color indexed="81"/>
            <rFont val="Tahoma"/>
            <family val="2"/>
          </rPr>
          <t xml:space="preserve">
</t>
        </r>
        <r>
          <rPr>
            <sz val="10"/>
            <color indexed="81"/>
            <rFont val="Tahoma"/>
            <family val="2"/>
          </rPr>
          <t xml:space="preserve">Les </t>
        </r>
        <r>
          <rPr>
            <b/>
            <sz val="10"/>
            <color indexed="81"/>
            <rFont val="Tahoma"/>
            <family val="2"/>
          </rPr>
          <t>activités</t>
        </r>
        <r>
          <rPr>
            <sz val="10"/>
            <color indexed="81"/>
            <rFont val="Tahoma"/>
            <family val="2"/>
          </rPr>
          <t xml:space="preserve"> proposées sont uniquement et exclusivement celles décrites dans le dossier narratif</t>
        </r>
      </text>
    </comment>
    <comment ref="E5" authorId="1" shapeId="0" xr:uid="{3F612197-07DE-4006-8947-A6A4F6D20FE5}">
      <text>
        <r>
          <rPr>
            <sz val="10"/>
            <color indexed="81"/>
            <rFont val="Tahoma"/>
            <family val="2"/>
          </rPr>
          <t xml:space="preserve">Les </t>
        </r>
        <r>
          <rPr>
            <b/>
            <sz val="10"/>
            <color indexed="81"/>
            <rFont val="Tahoma"/>
            <family val="2"/>
          </rPr>
          <t>produits et/ou services générés par les activités</t>
        </r>
        <r>
          <rPr>
            <sz val="10"/>
            <color indexed="81"/>
            <rFont val="Tahoma"/>
            <family val="2"/>
          </rPr>
          <t xml:space="preserve"> du projet doivent être clairement quantifiés. Il est donc nécessaire de préciser précisément le nombre de biens ou de services à fournir grâce au projet, ainsi que d'indiquer en détail le nombre de bénéficiaires directs attendus.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micma</author>
  </authors>
  <commentList>
    <comment ref="A2" authorId="0" shapeId="0" xr:uid="{A3361CAA-0A6A-4B17-9B28-F603153ECD4A}">
      <text>
        <r>
          <rPr>
            <sz val="9"/>
            <color indexed="81"/>
            <rFont val="Tahoma"/>
            <family val="2"/>
          </rPr>
          <t xml:space="preserve">Le </t>
        </r>
        <r>
          <rPr>
            <b/>
            <sz val="9"/>
            <color indexed="81"/>
            <rFont val="Tahoma"/>
            <family val="2"/>
          </rPr>
          <t xml:space="preserve">calendrier </t>
        </r>
        <r>
          <rPr>
            <sz val="9"/>
            <color indexed="81"/>
            <rFont val="Tahoma"/>
            <family val="2"/>
          </rPr>
          <t xml:space="preserve">permet de consulter les échéances et la séquence des </t>
        </r>
        <r>
          <rPr>
            <b/>
            <sz val="9"/>
            <color indexed="81"/>
            <rFont val="Tahoma"/>
            <family val="2"/>
          </rPr>
          <t>activités/actions</t>
        </r>
        <r>
          <rPr>
            <sz val="9"/>
            <color indexed="81"/>
            <rFont val="Tahoma"/>
            <family val="2"/>
          </rPr>
          <t xml:space="preserve"> prévues, aide à gérer les ressources et à optimiser l’utilisation du budget
</t>
        </r>
      </text>
    </comment>
    <comment ref="B2" authorId="0" shapeId="0" xr:uid="{0D399303-BC0F-4179-AC8D-C9B6559FE2D1}">
      <text>
        <r>
          <rPr>
            <sz val="9"/>
            <color indexed="81"/>
            <rFont val="Tahoma"/>
            <family val="2"/>
          </rPr>
          <t xml:space="preserve">Conserver ce document et l’utiliser comme guide pour élaborer votre Calendrier dans le document Calendrier
</t>
        </r>
      </text>
    </comment>
  </commentList>
</comments>
</file>

<file path=xl/sharedStrings.xml><?xml version="1.0" encoding="utf-8"?>
<sst xmlns="http://schemas.openxmlformats.org/spreadsheetml/2006/main" count="348" uniqueCount="178">
  <si>
    <t xml:space="preserve">                       1b_Modèle_Plan_de_financement : (EXEMPLE)                                                                                      </t>
  </si>
  <si>
    <t>Postes de coût</t>
  </si>
  <si>
    <t>N° unité</t>
  </si>
  <si>
    <t>Coût</t>
  </si>
  <si>
    <t>Total</t>
  </si>
  <si>
    <t>Défenseurs du projet</t>
  </si>
  <si>
    <t>Contribution 25 %</t>
  </si>
  <si>
    <t>Contribution 75 %</t>
  </si>
  <si>
    <t xml:space="preserve">1. Ressources humaines </t>
  </si>
  <si>
    <t>(mois, jours, heures, cours, ateliers, études, spots, gadgets, forfait, autre)</t>
  </si>
  <si>
    <t>(Coût unité)</t>
  </si>
  <si>
    <t>Demandeur</t>
  </si>
  <si>
    <t>Fondation SRDC</t>
  </si>
  <si>
    <t>1.1</t>
  </si>
  <si>
    <t>Personnel local</t>
  </si>
  <si>
    <t>1.1.1</t>
  </si>
  <si>
    <t xml:space="preserve">Coordinateur </t>
  </si>
  <si>
    <t>1.1.2</t>
  </si>
  <si>
    <t>Administrateur</t>
  </si>
  <si>
    <t>1.1.3</t>
  </si>
  <si>
    <t>Sous-total Ressources humaines</t>
  </si>
  <si>
    <t>2. Services, fournitures et travaux</t>
  </si>
  <si>
    <t>2.1</t>
  </si>
  <si>
    <t>Actions liées aux activités</t>
  </si>
  <si>
    <t>2.1.1</t>
  </si>
  <si>
    <t>Simulateur médical portable pour palpation des seins</t>
  </si>
  <si>
    <t>2.1.2</t>
  </si>
  <si>
    <t>Ateliers d’auto-palpation</t>
  </si>
  <si>
    <t>2.1.3</t>
  </si>
  <si>
    <t xml:space="preserve">Campagne d’éducation à la santé </t>
  </si>
  <si>
    <t>2.1.4</t>
  </si>
  <si>
    <t>Services juridiques/notariés/traductions de supports</t>
  </si>
  <si>
    <t>2.1.5</t>
  </si>
  <si>
    <t xml:space="preserve">Équipements informatiques et standard (1 PC, 1 imprimante professionnelle, 1 standard) </t>
  </si>
  <si>
    <t>2.1.6</t>
  </si>
  <si>
    <t>Service standard</t>
  </si>
  <si>
    <t>2.1.7</t>
  </si>
  <si>
    <t>Service clinique de psychologie</t>
  </si>
  <si>
    <t>2.1.8</t>
  </si>
  <si>
    <t>Cours opérateurs socio-sanitaires</t>
  </si>
  <si>
    <t>2.1.9</t>
  </si>
  <si>
    <t>Vidéoprojecteur pour atelier</t>
  </si>
  <si>
    <t>2.1.10</t>
  </si>
  <si>
    <t>Audit externe</t>
  </si>
  <si>
    <t>Sous-total 2. Services, fournitures et travaux</t>
  </si>
  <si>
    <t>3. Frais de gestion sur place</t>
  </si>
  <si>
    <t>3.1</t>
  </si>
  <si>
    <t>Loyers et charges spécifiques au projet</t>
  </si>
  <si>
    <t>3.1.1</t>
  </si>
  <si>
    <t xml:space="preserve">Location de locaux </t>
  </si>
  <si>
    <t>3.2</t>
  </si>
  <si>
    <t>Charges diverses (eau, électricité, gaz, Internet)</t>
  </si>
  <si>
    <t>3.3</t>
  </si>
  <si>
    <t xml:space="preserve">Location de véhicule 4X4 </t>
  </si>
  <si>
    <t>Sous-total 3. Frais de gestion sur place</t>
  </si>
  <si>
    <t xml:space="preserve">4 Communication et relations externes 
</t>
  </si>
  <si>
    <t xml:space="preserve">4.1 </t>
  </si>
  <si>
    <t>Actions de sensibilisation et/ou de diffusion</t>
  </si>
  <si>
    <t>4.1.1</t>
  </si>
  <si>
    <t>Supports de communication (prospectus, brochures, triptyques, flyers, agendas, stylos, calendriers)</t>
  </si>
  <si>
    <t>4.1.2</t>
  </si>
  <si>
    <t>Gadgets de projet (stylos, calepin, calendrier, casquette)</t>
  </si>
  <si>
    <t>4.1.3</t>
  </si>
  <si>
    <t>Publication photographique</t>
  </si>
  <si>
    <t>4.1.4</t>
  </si>
  <si>
    <t>Spots radio et télévisuels</t>
  </si>
  <si>
    <t xml:space="preserve">Sous-total 4. Communication et relations externes </t>
  </si>
  <si>
    <t xml:space="preserve">5 Suivi et évaluation FSRC </t>
  </si>
  <si>
    <t>5.1</t>
  </si>
  <si>
    <t>Services M&amp;V</t>
  </si>
  <si>
    <t>Vols missions</t>
  </si>
  <si>
    <t>5.2</t>
  </si>
  <si>
    <t>Nourriture et hébergement missions</t>
  </si>
  <si>
    <t>5.3</t>
  </si>
  <si>
    <t>Transport local missions</t>
  </si>
  <si>
    <t>5.4</t>
  </si>
  <si>
    <t>Transfert A/R aéroport missions</t>
  </si>
  <si>
    <t xml:space="preserve">Sous-total 5. Suivi et évaluation FSRC </t>
  </si>
  <si>
    <t xml:space="preserve">6 Coûts accessoires
</t>
  </si>
  <si>
    <t xml:space="preserve">6.1 </t>
  </si>
  <si>
    <t>Frais supplémentaires</t>
  </si>
  <si>
    <t>6.1</t>
  </si>
  <si>
    <t>Fournitures de bureau (papier, dossiers, classeurs, outils d’archivage, stylos, cahiers, cartouches d’imprimante, périphériques USB, etc.)</t>
  </si>
  <si>
    <t>6.2</t>
  </si>
  <si>
    <t>Mobilier (bureau, armoire, chaise)</t>
  </si>
  <si>
    <t>6.3</t>
  </si>
  <si>
    <t>Transports (bus, taxi, train)</t>
  </si>
  <si>
    <t>6.4</t>
  </si>
  <si>
    <t>Combustible</t>
  </si>
  <si>
    <t>SOUS-TOTAL COÛTS ACCESSOIRES</t>
  </si>
  <si>
    <t>TOTAL COÛTS DIRECTS</t>
  </si>
  <si>
    <r>
      <rPr>
        <b/>
        <sz val="10"/>
        <color theme="1"/>
        <rFont val="Century Gothic"/>
        <family val="2"/>
      </rPr>
      <t>7</t>
    </r>
    <r>
      <rPr>
        <b/>
        <sz val="10"/>
        <color theme="1"/>
        <rFont val="Century Gothic"/>
        <family val="2"/>
      </rPr>
      <t xml:space="preserve"> </t>
    </r>
    <r>
      <rPr>
        <b/>
        <sz val="10"/>
        <color theme="1"/>
        <rFont val="Century Gothic"/>
        <family val="2"/>
      </rPr>
      <t xml:space="preserve">Coûts indirects </t>
    </r>
    <r>
      <rPr>
        <sz val="8"/>
        <color theme="1"/>
        <rFont val="Century Gothic"/>
        <family val="2"/>
      </rPr>
      <t>(max 7 % de coûts directs)</t>
    </r>
  </si>
  <si>
    <t>7.1</t>
  </si>
  <si>
    <t>Total coûts généraux</t>
  </si>
  <si>
    <t>SOUS-TOTAL 7-Coûts indirects</t>
  </si>
  <si>
    <t xml:space="preserve">TOTAL GÉNÉRAL </t>
  </si>
  <si>
    <t>(mois, jours, heures, cours, ateliers, études, produits, spots, gadgets, autre)</t>
  </si>
  <si>
    <t>….................</t>
  </si>
  <si>
    <t>…...................</t>
  </si>
  <si>
    <t>…..................................</t>
  </si>
  <si>
    <t>…........................................</t>
  </si>
  <si>
    <t>….......................................</t>
  </si>
  <si>
    <t>….................................</t>
  </si>
  <si>
    <t>…................................</t>
  </si>
  <si>
    <t>…....................................</t>
  </si>
  <si>
    <t>…............................................</t>
  </si>
  <si>
    <t>….............................................</t>
  </si>
  <si>
    <t>…...............................................</t>
  </si>
  <si>
    <t>…...........................................</t>
  </si>
  <si>
    <t>…....................................................</t>
  </si>
  <si>
    <t>TOTAL GÉNÉRAL</t>
  </si>
  <si>
    <t xml:space="preserve">1b_Modèle_Cadre logique : (titre du projet)    </t>
  </si>
  <si>
    <t xml:space="preserve">Objectif </t>
  </si>
  <si>
    <t>Exemple : Améliorer les conditions de vie et le bien-être des femmes de XXXXXXXX</t>
  </si>
  <si>
    <t>Résultats</t>
  </si>
  <si>
    <r>
      <rPr>
        <b/>
        <sz val="9"/>
        <color theme="1"/>
        <rFont val="Montserrat"/>
      </rPr>
      <t xml:space="preserve">Activité                                                                              </t>
    </r>
    <r>
      <rPr>
        <sz val="9"/>
        <color rgb="FF000000"/>
        <rFont val="Montserrat"/>
      </rPr>
      <t>(titre ou brève description soulignant la finalité)</t>
    </r>
    <r>
      <rPr>
        <b/>
        <sz val="9"/>
        <color rgb="FF000000"/>
        <rFont val="Montserrat"/>
      </rPr>
      <t xml:space="preserve">
</t>
    </r>
  </si>
  <si>
    <r>
      <rPr>
        <b/>
        <sz val="9"/>
        <color theme="1"/>
        <rFont val="Montserrat"/>
      </rPr>
      <t>Produits et/ou services générés par les activités</t>
    </r>
    <r>
      <rPr>
        <sz val="9"/>
        <color rgb="FF000000"/>
        <rFont val="Montserrat"/>
      </rPr>
      <t xml:space="preserve">                                                                          (nombre de cours, nombre de bénéficiaires, quantité de matériel distribué)</t>
    </r>
  </si>
  <si>
    <t>R.1</t>
  </si>
  <si>
    <t>Exemple : Diffusion d’une culture correcte de la santé et de la prévention des pathologies féminines</t>
  </si>
  <si>
    <t>A.1.1</t>
  </si>
  <si>
    <t>Exemple : Atelier d’autopalpation des seins visant à améliorer la prévention</t>
  </si>
  <si>
    <t xml:space="preserve">Organisation de 30 ateliers d’une durée de 4 heures chacun                                                                                             750 femmes formées                                             </t>
  </si>
  <si>
    <t>A.1.2</t>
  </si>
  <si>
    <t>Exemple : Réalisation d’une campagne d’éducation à la santé dans les écoles 
afin de promouvoir des modes de vie sains</t>
  </si>
  <si>
    <t>Organisation de 15 ateliers                                                  Sensibilisation de 300 collégiens et collégiennes                                                                                        Distribution de 300 kits de prévention</t>
  </si>
  <si>
    <t>A.1.3</t>
  </si>
  <si>
    <t>R.2</t>
  </si>
  <si>
    <t xml:space="preserve">Exemple : amélioration du réseau de services dédiés aux femmes </t>
  </si>
  <si>
    <t>A.2.1</t>
  </si>
  <si>
    <t>Exemple : Lancement d’un cabinet de psychologie pour soutenir les victimes</t>
  </si>
  <si>
    <t>1 psychologue disponible                                                                    2 fois par semaine                                                                                  120 femmes ont accès au service pendant 12 mois</t>
  </si>
  <si>
    <t>A.2.2</t>
  </si>
  <si>
    <t>Exemple : Activation d’un numéro téléphonique dédié à l’écoute des femmes victimes de violence</t>
  </si>
  <si>
    <t>1 standard disponible 24 h sur 24 pendant 12 mois                                                                                                  environ 1 500 appels reçus et pris en charge</t>
  </si>
  <si>
    <t>A.2.3</t>
  </si>
  <si>
    <t>R.3</t>
  </si>
  <si>
    <t>Exemple : Simplification de l’accès au marché du travail pour les femmes issues de l’immigration</t>
  </si>
  <si>
    <t>A.3.1</t>
  </si>
  <si>
    <t>Exemple : Proposition d’un cours d’opérateurs socio-sanitaires OSS et lancement d’un stage parascolaire</t>
  </si>
  <si>
    <t xml:space="preserve">1 cours OSS offert pendant 10 mois                                                                          120 apprenants                                                                                           110 femmes ont obtenu la certification et effectuent une période d’apprentissage au sein d’une entreprise sociale et sanitaire                                                                                   </t>
  </si>
  <si>
    <t>A.3.2</t>
  </si>
  <si>
    <t>…...........................</t>
  </si>
  <si>
    <t>A.3.3</t>
  </si>
  <si>
    <t>…....................</t>
  </si>
  <si>
    <t>…........................</t>
  </si>
  <si>
    <t>….......................</t>
  </si>
  <si>
    <t>…......................</t>
  </si>
  <si>
    <t>….....................</t>
  </si>
  <si>
    <t>…............................</t>
  </si>
  <si>
    <t>….........................</t>
  </si>
  <si>
    <t>…..........................</t>
  </si>
  <si>
    <t xml:space="preserve">                                                                                    1b_Modèle_Calendrier : (titre du projet)       </t>
  </si>
  <si>
    <r>
      <rPr>
        <b/>
        <sz val="8"/>
        <color theme="1"/>
        <rFont val="Calibri"/>
        <family val="2"/>
        <scheme val="minor"/>
      </rPr>
      <t>A.1.1</t>
    </r>
    <r>
      <rPr>
        <sz val="8"/>
        <color theme="1"/>
        <rFont val="Calibri"/>
        <family val="2"/>
        <scheme val="minor"/>
      </rPr>
      <t xml:space="preserve"> Atelier d’autopalpation des seins</t>
    </r>
    <r>
      <rPr>
        <sz val="8"/>
        <color theme="1"/>
        <rFont val="Calibri"/>
        <family val="2"/>
        <scheme val="minor"/>
      </rPr>
      <t xml:space="preserve"> </t>
    </r>
  </si>
  <si>
    <t>X</t>
  </si>
  <si>
    <r>
      <rPr>
        <b/>
        <sz val="8"/>
        <color theme="1"/>
        <rFont val="Calibri"/>
        <family val="2"/>
        <scheme val="minor"/>
      </rPr>
      <t>A.1.2</t>
    </r>
    <r>
      <rPr>
        <sz val="8"/>
        <color theme="1"/>
        <rFont val="Calibri"/>
        <family val="2"/>
        <scheme val="minor"/>
      </rPr>
      <t xml:space="preserve"> Réalisation d’une campagne d’éducation à la santé dans les écoles 
afin de promouvoir des modes de vie sains</t>
    </r>
  </si>
  <si>
    <r>
      <rPr>
        <b/>
        <sz val="8"/>
        <color theme="1"/>
        <rFont val="Calibri"/>
        <family val="2"/>
        <scheme val="minor"/>
      </rPr>
      <t>A.1.3</t>
    </r>
    <r>
      <rPr>
        <sz val="8"/>
        <color theme="1"/>
        <rFont val="Calibri"/>
        <family val="2"/>
        <scheme val="minor"/>
      </rPr>
      <t>…...........................................</t>
    </r>
  </si>
  <si>
    <r>
      <rPr>
        <b/>
        <sz val="8"/>
        <color theme="1"/>
        <rFont val="Calibri"/>
        <family val="2"/>
        <scheme val="minor"/>
      </rPr>
      <t>A.2.1</t>
    </r>
    <r>
      <rPr>
        <sz val="8"/>
        <color theme="1"/>
        <rFont val="Calibri"/>
        <family val="2"/>
        <scheme val="minor"/>
      </rPr>
      <t xml:space="preserve"> Ouverture d’un cabinet de psychologie</t>
    </r>
  </si>
  <si>
    <r>
      <rPr>
        <b/>
        <sz val="8"/>
        <color theme="1"/>
        <rFont val="Calibri"/>
        <family val="2"/>
        <scheme val="minor"/>
      </rPr>
      <t>A.2.2</t>
    </r>
    <r>
      <rPr>
        <sz val="8"/>
        <color theme="1"/>
        <rFont val="Calibri"/>
        <family val="2"/>
        <scheme val="minor"/>
      </rPr>
      <t xml:space="preserve"> Activation d’un numéro téléphonique dédié à l’écoute des femmes victimes de violence</t>
    </r>
  </si>
  <si>
    <r>
      <rPr>
        <b/>
        <sz val="8"/>
        <color theme="1"/>
        <rFont val="Calibri"/>
        <family val="2"/>
        <scheme val="minor"/>
      </rPr>
      <t>A.3.1</t>
    </r>
    <r>
      <rPr>
        <sz val="8"/>
        <color theme="1"/>
        <rFont val="Calibri"/>
        <family val="2"/>
        <scheme val="minor"/>
      </rPr>
      <t xml:space="preserve"> Organisation d’un cours d’opérateurs socio-sanitaires</t>
    </r>
  </si>
  <si>
    <r>
      <rPr>
        <b/>
        <sz val="8"/>
        <color theme="1"/>
        <rFont val="Calibri"/>
        <family val="2"/>
        <scheme val="minor"/>
      </rPr>
      <t>A.3.2</t>
    </r>
    <r>
      <rPr>
        <sz val="8"/>
        <color theme="1"/>
        <rFont val="Calibri"/>
        <family val="2"/>
        <scheme val="minor"/>
      </rPr>
      <t>…...............................</t>
    </r>
  </si>
  <si>
    <r>
      <rPr>
        <b/>
        <sz val="8"/>
        <color theme="1"/>
        <rFont val="Calibri"/>
        <family val="2"/>
        <scheme val="minor"/>
      </rPr>
      <t>A.3.3</t>
    </r>
    <r>
      <rPr>
        <sz val="8"/>
        <color theme="1"/>
        <rFont val="Calibri"/>
        <family val="2"/>
        <scheme val="minor"/>
      </rPr>
      <t>…...................................</t>
    </r>
  </si>
  <si>
    <r>
      <rPr>
        <b/>
        <sz val="8"/>
        <color theme="1"/>
        <rFont val="Calibri"/>
        <family val="2"/>
        <scheme val="minor"/>
      </rPr>
      <t>A.1.1</t>
    </r>
    <r>
      <rPr>
        <sz val="8"/>
        <color theme="1"/>
        <rFont val="Calibri"/>
        <family val="2"/>
        <scheme val="minor"/>
      </rPr>
      <t xml:space="preserve">  …....................</t>
    </r>
  </si>
  <si>
    <r>
      <rPr>
        <b/>
        <sz val="8"/>
        <color theme="1"/>
        <rFont val="Calibri"/>
        <family val="2"/>
        <scheme val="minor"/>
      </rPr>
      <t>A.1.2</t>
    </r>
    <r>
      <rPr>
        <sz val="8"/>
        <color theme="1"/>
        <rFont val="Calibri"/>
        <family val="2"/>
        <scheme val="minor"/>
      </rPr>
      <t xml:space="preserve"> …..................</t>
    </r>
    <r>
      <rPr>
        <sz val="8"/>
        <color theme="1"/>
        <rFont val="Calibri"/>
        <family val="2"/>
        <scheme val="minor"/>
      </rPr>
      <t xml:space="preserve">
</t>
    </r>
  </si>
  <si>
    <t>A.1.3…....................</t>
  </si>
  <si>
    <r>
      <rPr>
        <b/>
        <sz val="8"/>
        <color theme="1"/>
        <rFont val="Calibri"/>
        <family val="2"/>
        <scheme val="minor"/>
      </rPr>
      <t>A.2.1</t>
    </r>
    <r>
      <rPr>
        <sz val="8"/>
        <color theme="1"/>
        <rFont val="Calibri"/>
        <family val="2"/>
        <scheme val="minor"/>
      </rPr>
      <t xml:space="preserve"> …........................</t>
    </r>
  </si>
  <si>
    <r>
      <rPr>
        <b/>
        <sz val="8"/>
        <color theme="1"/>
        <rFont val="Calibri"/>
        <family val="2"/>
        <scheme val="minor"/>
      </rPr>
      <t>A.2.2</t>
    </r>
    <r>
      <rPr>
        <sz val="8"/>
        <color theme="1"/>
        <rFont val="Calibri"/>
        <family val="2"/>
        <scheme val="minor"/>
      </rPr>
      <t xml:space="preserve"> …......................</t>
    </r>
  </si>
  <si>
    <t>A.2.3…................................</t>
  </si>
  <si>
    <r>
      <rPr>
        <b/>
        <sz val="8"/>
        <color theme="1"/>
        <rFont val="Calibri"/>
        <family val="2"/>
        <scheme val="minor"/>
      </rPr>
      <t>A.3.1</t>
    </r>
    <r>
      <rPr>
        <sz val="8"/>
        <color theme="1"/>
        <rFont val="Calibri"/>
        <family val="2"/>
        <scheme val="minor"/>
      </rPr>
      <t xml:space="preserve"> …................................</t>
    </r>
  </si>
  <si>
    <r>
      <rPr>
        <b/>
        <sz val="10"/>
        <color theme="1"/>
        <rFont val="Montserrat"/>
      </rPr>
      <t>Produits et/ou services générés par les activités</t>
    </r>
    <r>
      <rPr>
        <sz val="10"/>
        <color rgb="FF000000"/>
        <rFont val="Montserrat"/>
      </rPr>
      <t xml:space="preserve">                                                                          (nombre de cours, nombre de bénéficiaires, quantité de matériel distribué)</t>
    </r>
  </si>
  <si>
    <r>
      <rPr>
        <b/>
        <sz val="10"/>
        <color theme="1"/>
        <rFont val="Montserrat"/>
      </rPr>
      <t xml:space="preserve">Activité                                                                                                 </t>
    </r>
    <r>
      <rPr>
        <sz val="10"/>
        <color rgb="FF000000"/>
        <rFont val="Montserrat"/>
      </rPr>
      <t>(titre ou brève description soulignant la finalité)</t>
    </r>
    <r>
      <rPr>
        <b/>
        <sz val="10"/>
        <color rgb="FF000000"/>
        <rFont val="Montserrat"/>
      </rPr>
      <t xml:space="preserve">
</t>
    </r>
  </si>
  <si>
    <t>….................................................................</t>
  </si>
  <si>
    <r>
      <t>Résultat 1</t>
    </r>
    <r>
      <rPr>
        <sz val="10"/>
        <color theme="1"/>
        <rFont val="Calibri"/>
        <family val="2"/>
        <scheme val="minor"/>
      </rPr>
      <t xml:space="preserve"> Diffusion d’une culture correcte de la santé et de la prévention des pathologies féminines</t>
    </r>
  </si>
  <si>
    <r>
      <t>Résultat 2</t>
    </r>
    <r>
      <rPr>
        <sz val="10"/>
        <color theme="1"/>
        <rFont val="Calibri"/>
        <family val="2"/>
        <scheme val="minor"/>
      </rPr>
      <t xml:space="preserve"> Amélioration du réseau de services dédiés aux femmes</t>
    </r>
    <r>
      <rPr>
        <b/>
        <sz val="10"/>
        <color theme="1"/>
        <rFont val="Calibri"/>
        <family val="2"/>
        <scheme val="minor"/>
      </rPr>
      <t xml:space="preserve"> </t>
    </r>
  </si>
  <si>
    <r>
      <t xml:space="preserve">Résultat 3 </t>
    </r>
    <r>
      <rPr>
        <sz val="10"/>
        <color theme="1"/>
        <rFont val="Calibri"/>
        <family val="2"/>
        <scheme val="minor"/>
      </rPr>
      <t>Simplification de l’accès au marché du travail pour les femmes issues de l’immigration</t>
    </r>
  </si>
  <si>
    <r>
      <t xml:space="preserve">Résultat 1 </t>
    </r>
    <r>
      <rPr>
        <sz val="10"/>
        <color theme="1"/>
        <rFont val="Calibri"/>
        <family val="2"/>
        <scheme val="minor"/>
      </rPr>
      <t>…......................................................</t>
    </r>
  </si>
  <si>
    <r>
      <t xml:space="preserve">Résultat 2 </t>
    </r>
    <r>
      <rPr>
        <sz val="10"/>
        <color theme="1"/>
        <rFont val="Calibri"/>
        <family val="2"/>
        <scheme val="minor"/>
      </rPr>
      <t>…....................................................</t>
    </r>
  </si>
  <si>
    <r>
      <t xml:space="preserve">Résultat 3 </t>
    </r>
    <r>
      <rPr>
        <sz val="10"/>
        <color theme="1"/>
        <rFont val="Calibri"/>
        <family val="2"/>
        <scheme val="minor"/>
      </rPr>
      <t>….......................................................</t>
    </r>
  </si>
  <si>
    <t>Activités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</si>
</sst>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 _€_-;\-* #,##0\ _€_-;_-* &quot;-&quot;??\ _€_-;_-@_-"/>
    <numFmt numFmtId="165" formatCode="_-* #,##0.0\ _€_-;\-* #,##0.0\ _€_-;_-* &quot;-&quot;??\ _€_-;_-@_-"/>
    <numFmt numFmtId="166" formatCode="#,##0_ ;\-#,##0\ "/>
    <numFmt numFmtId="167" formatCode="0.0%"/>
    <numFmt numFmtId="168" formatCode="_-* #,##0_-;\-* #,##0_-;_-* &quot;-&quot;??_-;_-@_-"/>
  </numFmts>
  <fonts count="4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entury Gothic"/>
      <family val="2"/>
    </font>
    <font>
      <sz val="8"/>
      <color theme="1"/>
      <name val="Century Gothic"/>
      <family val="2"/>
    </font>
    <font>
      <b/>
      <i/>
      <sz val="8"/>
      <color theme="1"/>
      <name val="Century Gothic"/>
      <family val="2"/>
    </font>
    <font>
      <i/>
      <sz val="9"/>
      <color theme="1"/>
      <name val="Century Gothic"/>
      <family val="2"/>
    </font>
    <font>
      <sz val="9"/>
      <color indexed="81"/>
      <name val="Tahoma"/>
      <family val="2"/>
    </font>
    <font>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rgb="FFFF0000"/>
      <name val="Calibri"/>
      <family val="2"/>
      <scheme val="minor"/>
    </font>
    <font>
      <b/>
      <sz val="9"/>
      <color theme="1"/>
      <name val="Calibri"/>
      <family val="2"/>
      <scheme val="minor"/>
    </font>
    <font>
      <sz val="8"/>
      <color theme="1"/>
      <name val="Calibri"/>
      <family val="2"/>
      <scheme val="minor"/>
    </font>
    <font>
      <sz val="11"/>
      <color theme="1"/>
      <name val="Montserrat"/>
    </font>
    <font>
      <i/>
      <sz val="11"/>
      <color theme="1"/>
      <name val="Montserrat"/>
    </font>
    <font>
      <sz val="10"/>
      <color indexed="81"/>
      <name val="Tahoma"/>
      <family val="2"/>
    </font>
    <font>
      <i/>
      <sz val="11"/>
      <color theme="1"/>
      <name val="Calibri"/>
      <family val="2"/>
      <scheme val="minor"/>
    </font>
    <font>
      <b/>
      <sz val="11"/>
      <color theme="1"/>
      <name val="Century Gothic"/>
      <family val="2"/>
    </font>
    <font>
      <sz val="10"/>
      <color theme="1"/>
      <name val="Century Gothic"/>
      <family val="2"/>
    </font>
    <font>
      <b/>
      <sz val="10"/>
      <color indexed="81"/>
      <name val="Tahoma"/>
      <family val="2"/>
    </font>
    <font>
      <b/>
      <sz val="9"/>
      <name val="Montserrat"/>
    </font>
    <font>
      <i/>
      <sz val="9"/>
      <name val="Montserrat"/>
    </font>
    <font>
      <sz val="9"/>
      <name val="Aptos Narrow"/>
      <family val="2"/>
    </font>
    <font>
      <sz val="9"/>
      <color theme="1"/>
      <name val="Montserrat"/>
    </font>
    <font>
      <b/>
      <sz val="9"/>
      <color theme="1"/>
      <name val="Montserrat"/>
    </font>
    <font>
      <i/>
      <sz val="9"/>
      <color theme="1"/>
      <name val="Montserrat"/>
    </font>
    <font>
      <b/>
      <i/>
      <sz val="9"/>
      <color theme="1"/>
      <name val="Montserrat"/>
    </font>
    <font>
      <sz val="9"/>
      <color rgb="FF7F7F7F"/>
      <name val="Montserrat"/>
    </font>
    <font>
      <b/>
      <sz val="9"/>
      <color theme="1"/>
      <name val="Century Gothic"/>
      <family val="2"/>
    </font>
    <font>
      <b/>
      <sz val="9"/>
      <color indexed="81"/>
      <name val="Tahoma"/>
      <family val="2"/>
    </font>
    <font>
      <b/>
      <sz val="12"/>
      <color theme="1"/>
      <name val="Calibri"/>
      <family val="2"/>
      <scheme val="minor"/>
    </font>
    <font>
      <b/>
      <sz val="8"/>
      <color theme="1"/>
      <name val="Calibri"/>
      <family val="2"/>
      <scheme val="minor"/>
    </font>
    <font>
      <b/>
      <u/>
      <sz val="10"/>
      <color indexed="81"/>
      <name val="Tahoma"/>
      <family val="2"/>
    </font>
    <font>
      <sz val="9"/>
      <color rgb="FF000000"/>
      <name val="Montserrat"/>
    </font>
    <font>
      <b/>
      <sz val="9"/>
      <color rgb="FF000000"/>
      <name val="Montserrat"/>
    </font>
    <font>
      <b/>
      <sz val="10"/>
      <name val="Montserrat"/>
    </font>
    <font>
      <i/>
      <sz val="10"/>
      <name val="Montserrat"/>
    </font>
    <font>
      <sz val="10"/>
      <name val="Aptos Narrow"/>
      <family val="2"/>
    </font>
    <font>
      <sz val="10"/>
      <color theme="1"/>
      <name val="Montserrat"/>
    </font>
    <font>
      <b/>
      <sz val="10"/>
      <color theme="1"/>
      <name val="Montserrat"/>
    </font>
    <font>
      <sz val="10"/>
      <color rgb="FF000000"/>
      <name val="Montserrat"/>
    </font>
    <font>
      <b/>
      <sz val="10"/>
      <color rgb="FF000000"/>
      <name val="Montserrat"/>
    </font>
    <font>
      <i/>
      <sz val="10"/>
      <color theme="1"/>
      <name val="Montserrat"/>
    </font>
    <font>
      <sz val="10"/>
      <color rgb="FF7F7F7F"/>
      <name val="Montserrat"/>
    </font>
    <font>
      <b/>
      <i/>
      <sz val="10"/>
      <color theme="1"/>
      <name val="Montserrat"/>
    </font>
  </fonts>
  <fills count="15">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249977111117893"/>
        <bgColor rgb="FF0A3041"/>
      </patternFill>
    </fill>
    <fill>
      <patternFill patternType="solid">
        <fgColor theme="0" tint="-0.14999847407452621"/>
        <bgColor indexed="64"/>
      </patternFill>
    </fill>
    <fill>
      <patternFill patternType="solid">
        <fgColor theme="7"/>
        <bgColor indexed="64"/>
      </patternFill>
    </fill>
    <fill>
      <patternFill patternType="solid">
        <fgColor theme="7"/>
        <bgColor rgb="FF0A3041"/>
      </patternFill>
    </fill>
    <fill>
      <patternFill patternType="solid">
        <fgColor rgb="FFFFCE3C"/>
        <bgColor rgb="FF0F4861"/>
      </patternFill>
    </fill>
    <fill>
      <patternFill patternType="solid">
        <fgColor rgb="FFFFCE3C"/>
        <bgColor rgb="FFDBE9F7"/>
      </patternFill>
    </fill>
    <fill>
      <patternFill patternType="solid">
        <fgColor theme="5" tint="0.59999389629810485"/>
        <bgColor indexed="64"/>
      </patternFill>
    </fill>
    <fill>
      <patternFill patternType="solid">
        <fgColor theme="0"/>
        <bgColor indexed="64"/>
      </patternFill>
    </fill>
    <fill>
      <patternFill patternType="solid">
        <fgColor rgb="FFFFC000"/>
        <bgColor indexed="64"/>
      </patternFill>
    </fill>
    <fill>
      <patternFill patternType="solid">
        <fgColor rgb="FF63A4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8">
    <xf numFmtId="0" fontId="0" fillId="0" borderId="0" xfId="0"/>
    <xf numFmtId="0" fontId="0" fillId="0" borderId="1" xfId="0" applyBorder="1"/>
    <xf numFmtId="164" fontId="0" fillId="0" borderId="1" xfId="1" applyNumberFormat="1" applyFont="1" applyBorder="1"/>
    <xf numFmtId="164" fontId="0" fillId="2" borderId="1" xfId="1" applyNumberFormat="1" applyFont="1" applyFill="1" applyBorder="1"/>
    <xf numFmtId="0" fontId="0" fillId="0" borderId="1" xfId="0" applyBorder="1" applyAlignment="1">
      <alignment vertical="top"/>
    </xf>
    <xf numFmtId="0" fontId="0" fillId="0" borderId="1" xfId="0" applyBorder="1" applyAlignment="1">
      <alignment wrapText="1"/>
    </xf>
    <xf numFmtId="164" fontId="3" fillId="3" borderId="1" xfId="1" applyNumberFormat="1" applyFont="1" applyFill="1" applyBorder="1" applyAlignment="1">
      <alignment vertical="top"/>
    </xf>
    <xf numFmtId="164" fontId="4" fillId="3" borderId="1" xfId="1" applyNumberFormat="1" applyFont="1" applyFill="1" applyBorder="1" applyAlignment="1">
      <alignment horizontal="center" vertical="top" wrapText="1"/>
    </xf>
    <xf numFmtId="0" fontId="3" fillId="3" borderId="1" xfId="0" applyFont="1" applyFill="1" applyBorder="1" applyAlignment="1">
      <alignment vertical="top"/>
    </xf>
    <xf numFmtId="164" fontId="0" fillId="3" borderId="1" xfId="1" applyNumberFormat="1" applyFont="1" applyFill="1" applyBorder="1" applyAlignment="1">
      <alignment vertical="top"/>
    </xf>
    <xf numFmtId="164" fontId="3" fillId="3" borderId="1" xfId="1" applyNumberFormat="1" applyFont="1" applyFill="1" applyBorder="1" applyAlignment="1">
      <alignment vertical="top" wrapText="1"/>
    </xf>
    <xf numFmtId="164" fontId="3" fillId="3" borderId="1" xfId="1" applyNumberFormat="1" applyFont="1" applyFill="1" applyBorder="1"/>
    <xf numFmtId="9" fontId="0" fillId="0" borderId="0" xfId="2" applyFont="1" applyAlignment="1">
      <alignment horizont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vertical="center" wrapText="1"/>
    </xf>
    <xf numFmtId="164" fontId="0" fillId="4" borderId="1" xfId="1" applyNumberFormat="1" applyFont="1" applyFill="1" applyBorder="1"/>
    <xf numFmtId="0" fontId="15" fillId="0" borderId="0" xfId="0" applyFont="1" applyAlignment="1">
      <alignment horizontal="right"/>
    </xf>
    <xf numFmtId="0" fontId="15" fillId="0" borderId="0" xfId="0" applyFont="1"/>
    <xf numFmtId="0" fontId="16" fillId="0" borderId="0" xfId="0" applyFont="1"/>
    <xf numFmtId="164" fontId="0" fillId="0" borderId="0" xfId="0" applyNumberFormat="1"/>
    <xf numFmtId="10" fontId="0" fillId="0" borderId="0" xfId="0" applyNumberFormat="1"/>
    <xf numFmtId="0" fontId="2" fillId="0" borderId="0" xfId="0" applyFont="1"/>
    <xf numFmtId="164" fontId="4" fillId="0" borderId="1" xfId="1" applyNumberFormat="1" applyFont="1" applyFill="1" applyBorder="1" applyAlignment="1">
      <alignment horizontal="center" vertical="top" wrapText="1"/>
    </xf>
    <xf numFmtId="164" fontId="3" fillId="0" borderId="1" xfId="1" applyNumberFormat="1" applyFont="1" applyFill="1" applyBorder="1" applyAlignment="1">
      <alignment vertical="top" wrapText="1"/>
    </xf>
    <xf numFmtId="164" fontId="0" fillId="0" borderId="1" xfId="1" applyNumberFormat="1" applyFont="1" applyFill="1" applyBorder="1" applyAlignment="1">
      <alignment vertical="top"/>
    </xf>
    <xf numFmtId="0" fontId="18" fillId="0" borderId="1" xfId="0" applyFont="1" applyBorder="1"/>
    <xf numFmtId="164" fontId="3" fillId="0" borderId="1" xfId="1" applyNumberFormat="1" applyFont="1" applyFill="1" applyBorder="1" applyAlignment="1">
      <alignment vertical="top"/>
    </xf>
    <xf numFmtId="164" fontId="6" fillId="4" borderId="1" xfId="1" applyNumberFormat="1" applyFont="1" applyFill="1" applyBorder="1" applyAlignment="1">
      <alignment horizontal="center" vertical="center" wrapText="1"/>
    </xf>
    <xf numFmtId="164" fontId="0" fillId="4" borderId="1" xfId="1" applyNumberFormat="1" applyFont="1" applyFill="1" applyBorder="1" applyAlignment="1">
      <alignment vertical="top"/>
    </xf>
    <xf numFmtId="164" fontId="3" fillId="4" borderId="1" xfId="1" applyNumberFormat="1" applyFont="1" applyFill="1" applyBorder="1" applyAlignment="1">
      <alignment vertical="top"/>
    </xf>
    <xf numFmtId="0" fontId="3" fillId="11" borderId="1" xfId="0" applyFont="1" applyFill="1" applyBorder="1"/>
    <xf numFmtId="164" fontId="3" fillId="11" borderId="1" xfId="1" applyNumberFormat="1" applyFont="1" applyFill="1" applyBorder="1"/>
    <xf numFmtId="0" fontId="0" fillId="12" borderId="1" xfId="0" applyFill="1" applyBorder="1"/>
    <xf numFmtId="164" fontId="0" fillId="12" borderId="1" xfId="1" applyNumberFormat="1" applyFont="1" applyFill="1" applyBorder="1"/>
    <xf numFmtId="0" fontId="5" fillId="12" borderId="1" xfId="0" applyFont="1" applyFill="1" applyBorder="1"/>
    <xf numFmtId="0" fontId="19" fillId="11" borderId="1" xfId="0" applyFont="1" applyFill="1" applyBorder="1"/>
    <xf numFmtId="0" fontId="2" fillId="12" borderId="1" xfId="0" applyFont="1" applyFill="1" applyBorder="1" applyAlignment="1">
      <alignment vertical="center"/>
    </xf>
    <xf numFmtId="165" fontId="0" fillId="12" borderId="1" xfId="1" applyNumberFormat="1" applyFont="1" applyFill="1" applyBorder="1"/>
    <xf numFmtId="167" fontId="0" fillId="0" borderId="0" xfId="2" applyNumberFormat="1" applyFont="1"/>
    <xf numFmtId="9" fontId="0" fillId="0" borderId="0" xfId="2" applyFont="1"/>
    <xf numFmtId="168" fontId="3" fillId="11" borderId="1" xfId="1" applyNumberFormat="1" applyFont="1" applyFill="1" applyBorder="1"/>
    <xf numFmtId="10" fontId="0" fillId="0" borderId="0" xfId="2" applyNumberFormat="1" applyFont="1" applyAlignment="1">
      <alignment horizontal="center"/>
    </xf>
    <xf numFmtId="10" fontId="20" fillId="12" borderId="9" xfId="2" applyNumberFormat="1" applyFont="1" applyFill="1" applyBorder="1" applyAlignment="1">
      <alignment horizontal="center" vertical="center"/>
    </xf>
    <xf numFmtId="166" fontId="3" fillId="12" borderId="1" xfId="1" applyNumberFormat="1" applyFont="1" applyFill="1" applyBorder="1"/>
    <xf numFmtId="164" fontId="3" fillId="12" borderId="1" xfId="1" applyNumberFormat="1" applyFont="1" applyFill="1" applyBorder="1"/>
    <xf numFmtId="164" fontId="20" fillId="12" borderId="1" xfId="1" applyNumberFormat="1" applyFont="1" applyFill="1" applyBorder="1"/>
    <xf numFmtId="164" fontId="20" fillId="2" borderId="1" xfId="1" applyNumberFormat="1" applyFont="1" applyFill="1" applyBorder="1"/>
    <xf numFmtId="164" fontId="20" fillId="0" borderId="1" xfId="1" applyNumberFormat="1" applyFont="1" applyBorder="1"/>
    <xf numFmtId="164" fontId="20" fillId="4" borderId="1" xfId="1" applyNumberFormat="1" applyFont="1" applyFill="1" applyBorder="1"/>
    <xf numFmtId="164" fontId="3" fillId="3" borderId="1" xfId="1" applyNumberFormat="1" applyFont="1" applyFill="1" applyBorder="1" applyAlignment="1">
      <alignment horizontal="center" vertical="top"/>
    </xf>
    <xf numFmtId="164" fontId="4" fillId="3" borderId="1" xfId="1" applyNumberFormat="1" applyFont="1" applyFill="1" applyBorder="1" applyAlignment="1">
      <alignment horizontal="center" vertical="center" wrapText="1"/>
    </xf>
    <xf numFmtId="164" fontId="0" fillId="0" borderId="1" xfId="1" applyNumberFormat="1" applyFont="1" applyBorder="1" applyAlignment="1">
      <alignment vertical="center"/>
    </xf>
    <xf numFmtId="164" fontId="0" fillId="4" borderId="1" xfId="1" applyNumberFormat="1" applyFont="1" applyFill="1" applyBorder="1" applyAlignment="1">
      <alignment vertical="center"/>
    </xf>
    <xf numFmtId="164" fontId="0" fillId="2" borderId="1" xfId="1" applyNumberFormat="1" applyFont="1" applyFill="1" applyBorder="1" applyAlignment="1">
      <alignment vertical="center"/>
    </xf>
    <xf numFmtId="164" fontId="0" fillId="0" borderId="1" xfId="1" applyNumberFormat="1" applyFont="1" applyBorder="1" applyAlignment="1">
      <alignment horizontal="center" vertical="center"/>
    </xf>
    <xf numFmtId="164" fontId="0" fillId="4" borderId="1" xfId="1" applyNumberFormat="1" applyFont="1" applyFill="1" applyBorder="1" applyAlignment="1">
      <alignment horizontal="center" vertical="center"/>
    </xf>
    <xf numFmtId="164" fontId="4" fillId="0" borderId="1" xfId="1" applyNumberFormat="1" applyFont="1" applyFill="1" applyBorder="1" applyAlignment="1">
      <alignment horizontal="center" vertical="center" wrapText="1"/>
    </xf>
    <xf numFmtId="164" fontId="3" fillId="11" borderId="1" xfId="1" applyNumberFormat="1" applyFont="1" applyFill="1" applyBorder="1" applyAlignment="1">
      <alignment horizontal="center" vertical="center"/>
    </xf>
    <xf numFmtId="164" fontId="0" fillId="12" borderId="1" xfId="1" applyNumberFormat="1" applyFont="1" applyFill="1" applyBorder="1" applyAlignment="1">
      <alignment horizontal="center" vertical="center"/>
    </xf>
    <xf numFmtId="164" fontId="3" fillId="11" borderId="1" xfId="1" applyNumberFormat="1" applyFont="1" applyFill="1" applyBorder="1" applyAlignment="1">
      <alignment horizontal="center"/>
    </xf>
    <xf numFmtId="164" fontId="0" fillId="12" borderId="1" xfId="1" applyNumberFormat="1" applyFont="1" applyFill="1" applyBorder="1" applyAlignment="1">
      <alignment horizontal="center"/>
    </xf>
    <xf numFmtId="164" fontId="0" fillId="0" borderId="1" xfId="1" applyNumberFormat="1" applyFont="1" applyBorder="1" applyAlignment="1">
      <alignment horizontal="center"/>
    </xf>
    <xf numFmtId="164" fontId="3" fillId="0" borderId="1" xfId="1" applyNumberFormat="1" applyFont="1" applyFill="1" applyBorder="1" applyAlignment="1">
      <alignment horizontal="center" vertical="top"/>
    </xf>
    <xf numFmtId="0" fontId="0" fillId="0" borderId="1" xfId="0" applyBorder="1" applyAlignment="1">
      <alignment horizontal="left" vertical="center" wrapText="1"/>
    </xf>
    <xf numFmtId="0" fontId="10" fillId="0" borderId="2" xfId="0" applyFont="1" applyBorder="1" applyAlignment="1">
      <alignment horizontal="center" vertical="center"/>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0" fillId="0" borderId="14" xfId="0" applyFont="1" applyBorder="1" applyAlignment="1">
      <alignment horizontal="center" vertical="center"/>
    </xf>
    <xf numFmtId="0" fontId="11"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1" fillId="0" borderId="14" xfId="0" applyFont="1" applyBorder="1" applyAlignment="1">
      <alignment horizontal="center" vertical="center"/>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8" fillId="0" borderId="16" xfId="0" applyFont="1" applyBorder="1"/>
    <xf numFmtId="0" fontId="8" fillId="0" borderId="17" xfId="0" applyFont="1" applyBorder="1"/>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2" fillId="0" borderId="15" xfId="0" applyFont="1" applyBorder="1" applyAlignment="1">
      <alignment horizontal="center" vertical="center"/>
    </xf>
    <xf numFmtId="0" fontId="13" fillId="7" borderId="19" xfId="0" applyFont="1" applyFill="1" applyBorder="1" applyAlignment="1">
      <alignment horizontal="center" vertical="center" wrapText="1"/>
    </xf>
    <xf numFmtId="0" fontId="10" fillId="0" borderId="3" xfId="0" applyFont="1" applyBorder="1" applyAlignment="1">
      <alignment horizontal="center" vertical="center"/>
    </xf>
    <xf numFmtId="0" fontId="8" fillId="0" borderId="20" xfId="0" applyFont="1" applyBorder="1"/>
    <xf numFmtId="0" fontId="13" fillId="7" borderId="21" xfId="0" applyFont="1" applyFill="1" applyBorder="1" applyAlignment="1">
      <alignment horizontal="center" vertical="center" wrapText="1"/>
    </xf>
    <xf numFmtId="0" fontId="8" fillId="0" borderId="22" xfId="0" applyFont="1" applyBorder="1" applyAlignment="1">
      <alignment horizontal="center" vertical="center"/>
    </xf>
    <xf numFmtId="0" fontId="14" fillId="0" borderId="24" xfId="0" applyFont="1" applyBorder="1" applyAlignment="1">
      <alignment horizontal="left" vertical="center" wrapText="1"/>
    </xf>
    <xf numFmtId="0" fontId="14" fillId="0" borderId="25" xfId="0" applyFont="1" applyBorder="1" applyAlignment="1">
      <alignment vertical="center" wrapText="1"/>
    </xf>
    <xf numFmtId="0" fontId="14" fillId="0" borderId="25" xfId="0" applyFont="1" applyBorder="1" applyAlignment="1">
      <alignment horizontal="left" vertical="center" wrapText="1"/>
    </xf>
    <xf numFmtId="0" fontId="14" fillId="0" borderId="27" xfId="0" applyFont="1" applyBorder="1" applyAlignment="1">
      <alignment horizontal="left" vertical="center" wrapText="1"/>
    </xf>
    <xf numFmtId="0" fontId="33" fillId="0" borderId="26" xfId="0" applyFont="1" applyBorder="1" applyAlignment="1">
      <alignment horizontal="left" vertical="center" wrapText="1"/>
    </xf>
    <xf numFmtId="0" fontId="14" fillId="0" borderId="26" xfId="0" applyFont="1" applyBorder="1" applyAlignment="1">
      <alignment vertical="center" wrapText="1"/>
    </xf>
    <xf numFmtId="0" fontId="12" fillId="0" borderId="18" xfId="0" applyFont="1" applyBorder="1" applyAlignment="1">
      <alignment horizontal="center" vertical="center"/>
    </xf>
    <xf numFmtId="0" fontId="33" fillId="0" borderId="26" xfId="0" applyFont="1" applyBorder="1" applyAlignment="1">
      <alignment vertical="center" wrapText="1"/>
    </xf>
    <xf numFmtId="0" fontId="0" fillId="0" borderId="1" xfId="0" applyBorder="1" applyAlignment="1">
      <alignment vertical="center"/>
    </xf>
    <xf numFmtId="164" fontId="3" fillId="13" borderId="1" xfId="1" applyNumberFormat="1" applyFont="1" applyFill="1" applyBorder="1" applyAlignment="1">
      <alignment horizontal="center" vertical="center" wrapText="1"/>
    </xf>
    <xf numFmtId="164" fontId="30" fillId="14" borderId="3" xfId="1" applyNumberFormat="1" applyFont="1" applyFill="1" applyBorder="1" applyAlignment="1">
      <alignment horizontal="center" vertical="center" wrapText="1"/>
    </xf>
    <xf numFmtId="164" fontId="3" fillId="14" borderId="1" xfId="1" applyNumberFormat="1" applyFont="1" applyFill="1" applyBorder="1" applyAlignment="1">
      <alignment horizontal="center" vertical="center" wrapText="1"/>
    </xf>
    <xf numFmtId="10" fontId="0" fillId="0" borderId="5" xfId="2" applyNumberFormat="1" applyFont="1" applyBorder="1" applyAlignment="1">
      <alignment horizontal="center" vertical="center"/>
    </xf>
    <xf numFmtId="0" fontId="25" fillId="0" borderId="21" xfId="0" applyFont="1" applyBorder="1" applyAlignment="1">
      <alignment horizontal="center" vertical="center"/>
    </xf>
    <xf numFmtId="0" fontId="25" fillId="0" borderId="2" xfId="0" applyFont="1" applyBorder="1" applyAlignment="1">
      <alignment horizontal="center" vertical="center"/>
    </xf>
    <xf numFmtId="0" fontId="25" fillId="0" borderId="22" xfId="0" applyFont="1" applyBorder="1" applyAlignment="1">
      <alignment horizontal="center" vertical="center"/>
    </xf>
    <xf numFmtId="0" fontId="22" fillId="9" borderId="28" xfId="0" applyFont="1" applyFill="1" applyBorder="1" applyAlignment="1">
      <alignment horizontal="center" vertical="center" wrapText="1"/>
    </xf>
    <xf numFmtId="0" fontId="23" fillId="0" borderId="19" xfId="0" applyFont="1" applyBorder="1" applyAlignment="1">
      <alignment horizontal="left" vertical="center" wrapText="1"/>
    </xf>
    <xf numFmtId="0" fontId="23" fillId="0" borderId="3" xfId="0" applyFont="1" applyBorder="1" applyAlignment="1">
      <alignment horizontal="left" vertical="center" wrapText="1"/>
    </xf>
    <xf numFmtId="0" fontId="29" fillId="0" borderId="20" xfId="0" applyFont="1" applyBorder="1" applyAlignment="1">
      <alignment horizontal="left" vertical="center"/>
    </xf>
    <xf numFmtId="0" fontId="23" fillId="0" borderId="31" xfId="0" applyFont="1" applyBorder="1" applyAlignment="1">
      <alignment horizontal="left" vertical="center" wrapText="1"/>
    </xf>
    <xf numFmtId="0" fontId="23" fillId="0" borderId="25" xfId="0" applyFont="1" applyBorder="1" applyAlignment="1">
      <alignment horizontal="left" vertical="center" wrapText="1"/>
    </xf>
    <xf numFmtId="0" fontId="23" fillId="0" borderId="31" xfId="0" applyFont="1" applyBorder="1" applyAlignment="1">
      <alignment vertical="center" wrapText="1"/>
    </xf>
    <xf numFmtId="0" fontId="29" fillId="0" borderId="27" xfId="0" applyFont="1" applyBorder="1" applyAlignment="1">
      <alignment horizontal="left" vertical="top"/>
    </xf>
    <xf numFmtId="164" fontId="30" fillId="13" borderId="1" xfId="1" applyNumberFormat="1" applyFont="1" applyFill="1" applyBorder="1" applyAlignment="1">
      <alignment horizontal="center" vertical="center" wrapText="1"/>
    </xf>
    <xf numFmtId="0" fontId="37" fillId="9" borderId="28" xfId="0" applyFont="1" applyFill="1" applyBorder="1" applyAlignment="1">
      <alignment horizontal="center" vertical="center" wrapText="1"/>
    </xf>
    <xf numFmtId="0" fontId="40" fillId="0" borderId="21" xfId="0" applyFont="1" applyBorder="1" applyAlignment="1">
      <alignment horizontal="center" vertical="center"/>
    </xf>
    <xf numFmtId="0" fontId="38" fillId="0" borderId="19" xfId="0" applyFont="1" applyBorder="1" applyAlignment="1">
      <alignment horizontal="left" vertical="center" wrapText="1"/>
    </xf>
    <xf numFmtId="0" fontId="38" fillId="0" borderId="31" xfId="0" applyFont="1" applyBorder="1" applyAlignment="1">
      <alignment horizontal="left" vertical="center" wrapText="1"/>
    </xf>
    <xf numFmtId="0" fontId="40" fillId="0" borderId="2" xfId="0" applyFont="1" applyBorder="1" applyAlignment="1">
      <alignment horizontal="center" vertical="center"/>
    </xf>
    <xf numFmtId="0" fontId="38" fillId="0" borderId="3" xfId="0" applyFont="1" applyBorder="1" applyAlignment="1">
      <alignment horizontal="left" vertical="center" wrapText="1"/>
    </xf>
    <xf numFmtId="0" fontId="38" fillId="0" borderId="25" xfId="0" applyFont="1" applyBorder="1" applyAlignment="1">
      <alignment horizontal="left" vertical="center" wrapText="1"/>
    </xf>
    <xf numFmtId="0" fontId="40" fillId="0" borderId="22" xfId="0" applyFont="1" applyBorder="1" applyAlignment="1">
      <alignment horizontal="center" vertical="center"/>
    </xf>
    <xf numFmtId="0" fontId="45" fillId="0" borderId="20" xfId="0" applyFont="1" applyBorder="1" applyAlignment="1">
      <alignment horizontal="left" vertical="center"/>
    </xf>
    <xf numFmtId="0" fontId="38" fillId="0" borderId="31" xfId="0" applyFont="1" applyBorder="1" applyAlignment="1">
      <alignment vertical="center" wrapText="1"/>
    </xf>
    <xf numFmtId="0" fontId="38" fillId="0" borderId="27" xfId="0" applyFont="1" applyBorder="1" applyAlignment="1">
      <alignment horizontal="left" vertical="center" wrapText="1"/>
    </xf>
    <xf numFmtId="0" fontId="19" fillId="3" borderId="3" xfId="0" applyFont="1" applyFill="1" applyBorder="1" applyAlignment="1">
      <alignment horizontal="left" vertical="center" wrapText="1"/>
    </xf>
    <xf numFmtId="0" fontId="19" fillId="3" borderId="2" xfId="0" applyFont="1" applyFill="1" applyBorder="1" applyAlignment="1">
      <alignment horizontal="left" vertical="center" wrapText="1"/>
    </xf>
    <xf numFmtId="0" fontId="19" fillId="3" borderId="1" xfId="0" applyFont="1" applyFill="1" applyBorder="1" applyAlignment="1">
      <alignment horizontal="left" vertical="top" wrapText="1"/>
    </xf>
    <xf numFmtId="0" fontId="3" fillId="3" borderId="1" xfId="0" applyFont="1" applyFill="1" applyBorder="1" applyAlignment="1">
      <alignment horizontal="left" vertical="center"/>
    </xf>
    <xf numFmtId="0" fontId="19" fillId="11" borderId="3" xfId="0" applyFont="1" applyFill="1" applyBorder="1" applyAlignment="1">
      <alignment horizontal="left" vertical="center" wrapText="1"/>
    </xf>
    <xf numFmtId="0" fontId="19" fillId="11" borderId="2" xfId="0" applyFont="1" applyFill="1" applyBorder="1" applyAlignment="1">
      <alignment horizontal="left" vertical="center" wrapText="1"/>
    </xf>
    <xf numFmtId="0" fontId="2" fillId="0" borderId="4" xfId="0" applyFont="1" applyBorder="1" applyAlignment="1">
      <alignment horizontal="center" vertical="center"/>
    </xf>
    <xf numFmtId="0" fontId="3" fillId="3" borderId="1" xfId="0" applyFont="1" applyFill="1" applyBorder="1" applyAlignment="1">
      <alignment horizontal="center" vertical="center"/>
    </xf>
    <xf numFmtId="164" fontId="3" fillId="3" borderId="1" xfId="1" applyNumberFormat="1" applyFont="1" applyFill="1" applyBorder="1" applyAlignment="1">
      <alignment horizontal="center" vertical="center"/>
    </xf>
    <xf numFmtId="164" fontId="3" fillId="3" borderId="1" xfId="1" applyNumberFormat="1" applyFont="1" applyFill="1" applyBorder="1" applyAlignment="1">
      <alignment horizontal="center" vertical="top"/>
    </xf>
    <xf numFmtId="0" fontId="26" fillId="10" borderId="11" xfId="0" applyFont="1" applyFill="1" applyBorder="1" applyAlignment="1">
      <alignment horizontal="center" vertical="center"/>
    </xf>
    <xf numFmtId="0" fontId="26" fillId="10" borderId="14" xfId="0" applyFont="1" applyFill="1" applyBorder="1" applyAlignment="1">
      <alignment horizontal="center" vertical="center"/>
    </xf>
    <xf numFmtId="0" fontId="26" fillId="10" borderId="16" xfId="0" applyFont="1" applyFill="1" applyBorder="1" applyAlignment="1">
      <alignment horizontal="center" vertical="center"/>
    </xf>
    <xf numFmtId="0" fontId="27" fillId="10" borderId="13" xfId="0" applyFont="1" applyFill="1" applyBorder="1" applyAlignment="1">
      <alignment horizontal="center" vertical="center" wrapText="1"/>
    </xf>
    <xf numFmtId="0" fontId="28" fillId="10" borderId="15" xfId="0" applyFont="1" applyFill="1" applyBorder="1" applyAlignment="1">
      <alignment horizontal="center" vertical="center" wrapText="1"/>
    </xf>
    <xf numFmtId="0" fontId="28" fillId="10" borderId="18" xfId="0" applyFont="1" applyFill="1" applyBorder="1" applyAlignment="1">
      <alignment horizontal="center" vertical="center" wrapText="1"/>
    </xf>
    <xf numFmtId="0" fontId="32" fillId="0" borderId="0" xfId="0" applyFont="1" applyAlignment="1">
      <alignment horizontal="center" vertical="center"/>
    </xf>
    <xf numFmtId="0" fontId="13" fillId="0" borderId="0" xfId="0" applyFont="1" applyAlignment="1">
      <alignment horizontal="center" vertical="center"/>
    </xf>
    <xf numFmtId="0" fontId="22" fillId="5" borderId="11" xfId="0" applyFont="1" applyFill="1" applyBorder="1" applyAlignment="1">
      <alignment horizontal="center" vertical="center"/>
    </xf>
    <xf numFmtId="0" fontId="22" fillId="5" borderId="13" xfId="0" applyFont="1" applyFill="1" applyBorder="1" applyAlignment="1">
      <alignment horizontal="center" vertical="center"/>
    </xf>
    <xf numFmtId="0" fontId="22" fillId="5" borderId="16" xfId="0" applyFont="1" applyFill="1" applyBorder="1" applyAlignment="1">
      <alignment horizontal="center" vertical="center"/>
    </xf>
    <xf numFmtId="0" fontId="22" fillId="5" borderId="18" xfId="0" applyFont="1" applyFill="1" applyBorder="1" applyAlignment="1">
      <alignment horizontal="center" vertical="center"/>
    </xf>
    <xf numFmtId="0" fontId="23" fillId="6" borderId="21" xfId="0" applyFont="1" applyFill="1" applyBorder="1" applyAlignment="1">
      <alignment vertical="center" wrapText="1"/>
    </xf>
    <xf numFmtId="0" fontId="24" fillId="6" borderId="12" xfId="0" applyFont="1" applyFill="1" applyBorder="1" applyAlignment="1">
      <alignment vertical="center" wrapText="1"/>
    </xf>
    <xf numFmtId="0" fontId="24" fillId="6" borderId="13" xfId="0" applyFont="1" applyFill="1" applyBorder="1" applyAlignment="1">
      <alignment vertical="center" wrapText="1"/>
    </xf>
    <xf numFmtId="0" fontId="24" fillId="6" borderId="22" xfId="0" applyFont="1" applyFill="1" applyBorder="1" applyAlignment="1">
      <alignment vertical="center" wrapText="1"/>
    </xf>
    <xf numFmtId="0" fontId="24" fillId="6" borderId="17" xfId="0" applyFont="1" applyFill="1" applyBorder="1" applyAlignment="1">
      <alignment vertical="center" wrapText="1"/>
    </xf>
    <xf numFmtId="0" fontId="24" fillId="6" borderId="18" xfId="0" applyFont="1" applyFill="1" applyBorder="1" applyAlignment="1">
      <alignment vertical="center" wrapText="1"/>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0" fontId="22" fillId="9" borderId="7" xfId="0" applyFont="1" applyFill="1" applyBorder="1" applyAlignment="1">
      <alignment horizontal="center" wrapText="1"/>
    </xf>
    <xf numFmtId="0" fontId="22" fillId="9" borderId="23" xfId="0" applyFont="1" applyFill="1" applyBorder="1" applyAlignment="1">
      <alignment horizontal="center" wrapText="1"/>
    </xf>
    <xf numFmtId="0" fontId="27" fillId="10" borderId="15"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5" fillId="0" borderId="9" xfId="0" applyFont="1" applyBorder="1" applyAlignment="1">
      <alignment horizontal="center"/>
    </xf>
    <xf numFmtId="0" fontId="25" fillId="0" borderId="0" xfId="0" applyFont="1" applyAlignment="1">
      <alignment horizontal="center"/>
    </xf>
    <xf numFmtId="0" fontId="41" fillId="10" borderId="11" xfId="0" applyFont="1" applyFill="1" applyBorder="1" applyAlignment="1">
      <alignment horizontal="center" vertical="center"/>
    </xf>
    <xf numFmtId="0" fontId="41" fillId="10" borderId="14" xfId="0" applyFont="1" applyFill="1" applyBorder="1" applyAlignment="1">
      <alignment horizontal="center" vertical="center"/>
    </xf>
    <xf numFmtId="0" fontId="41" fillId="10" borderId="16" xfId="0" applyFont="1" applyFill="1" applyBorder="1" applyAlignment="1">
      <alignment horizontal="center" vertical="center"/>
    </xf>
    <xf numFmtId="0" fontId="44" fillId="10" borderId="13" xfId="0" applyFont="1" applyFill="1" applyBorder="1" applyAlignment="1">
      <alignment horizontal="center" vertical="center" wrapText="1"/>
    </xf>
    <xf numFmtId="0" fontId="44" fillId="10" borderId="15" xfId="0" applyFont="1" applyFill="1" applyBorder="1" applyAlignment="1">
      <alignment horizontal="center" vertical="center" wrapText="1"/>
    </xf>
    <xf numFmtId="0" fontId="44" fillId="10" borderId="18" xfId="0" applyFont="1" applyFill="1" applyBorder="1" applyAlignment="1">
      <alignment horizontal="center" vertical="center" wrapText="1"/>
    </xf>
    <xf numFmtId="0" fontId="46" fillId="10" borderId="15" xfId="0" applyFont="1" applyFill="1" applyBorder="1" applyAlignment="1">
      <alignment horizontal="center" vertical="center" wrapText="1"/>
    </xf>
    <xf numFmtId="0" fontId="46" fillId="10" borderId="18" xfId="0" applyFont="1" applyFill="1" applyBorder="1" applyAlignment="1">
      <alignment horizontal="center" vertical="center" wrapText="1"/>
    </xf>
    <xf numFmtId="0" fontId="37" fillId="5" borderId="11" xfId="0" applyFont="1" applyFill="1" applyBorder="1" applyAlignment="1">
      <alignment horizontal="center" vertical="center"/>
    </xf>
    <xf numFmtId="0" fontId="37" fillId="5" borderId="13" xfId="0" applyFont="1" applyFill="1" applyBorder="1" applyAlignment="1">
      <alignment horizontal="center" vertical="center"/>
    </xf>
    <xf numFmtId="0" fontId="37" fillId="5" borderId="16" xfId="0" applyFont="1" applyFill="1" applyBorder="1" applyAlignment="1">
      <alignment horizontal="center" vertical="center"/>
    </xf>
    <xf numFmtId="0" fontId="37" fillId="5" borderId="18" xfId="0" applyFont="1" applyFill="1" applyBorder="1" applyAlignment="1">
      <alignment horizontal="center" vertical="center"/>
    </xf>
    <xf numFmtId="0" fontId="38" fillId="6" borderId="21" xfId="0" applyFont="1" applyFill="1" applyBorder="1" applyAlignment="1">
      <alignment vertical="center" wrapText="1"/>
    </xf>
    <xf numFmtId="0" fontId="39" fillId="6" borderId="12" xfId="0" applyFont="1" applyFill="1" applyBorder="1" applyAlignment="1">
      <alignment vertical="center" wrapText="1"/>
    </xf>
    <xf numFmtId="0" fontId="39" fillId="6" borderId="13" xfId="0" applyFont="1" applyFill="1" applyBorder="1" applyAlignment="1">
      <alignment vertical="center" wrapText="1"/>
    </xf>
    <xf numFmtId="0" fontId="39" fillId="6" borderId="22" xfId="0" applyFont="1" applyFill="1" applyBorder="1" applyAlignment="1">
      <alignment vertical="center" wrapText="1"/>
    </xf>
    <xf numFmtId="0" fontId="39" fillId="6" borderId="17" xfId="0" applyFont="1" applyFill="1" applyBorder="1" applyAlignment="1">
      <alignment vertical="center" wrapText="1"/>
    </xf>
    <xf numFmtId="0" fontId="39" fillId="6" borderId="18" xfId="0" applyFont="1" applyFill="1" applyBorder="1" applyAlignment="1">
      <alignment vertical="center" wrapText="1"/>
    </xf>
    <xf numFmtId="0" fontId="40" fillId="0" borderId="9" xfId="0" applyFont="1" applyBorder="1" applyAlignment="1">
      <alignment horizontal="center"/>
    </xf>
    <xf numFmtId="0" fontId="40" fillId="0" borderId="0" xfId="0" applyFont="1" applyAlignment="1">
      <alignment horizontal="center"/>
    </xf>
    <xf numFmtId="0" fontId="37" fillId="8" borderId="29" xfId="0" applyFont="1" applyFill="1" applyBorder="1" applyAlignment="1">
      <alignment horizontal="center" vertical="center"/>
    </xf>
    <xf numFmtId="0" fontId="37" fillId="8" borderId="30" xfId="0" applyFont="1" applyFill="1" applyBorder="1" applyAlignment="1">
      <alignment horizontal="center" vertical="center"/>
    </xf>
    <xf numFmtId="0" fontId="37" fillId="9" borderId="7" xfId="0" applyFont="1" applyFill="1" applyBorder="1" applyAlignment="1">
      <alignment horizontal="center" wrapText="1"/>
    </xf>
    <xf numFmtId="0" fontId="37" fillId="9" borderId="23" xfId="0" applyFont="1" applyFill="1" applyBorder="1" applyAlignment="1">
      <alignment horizontal="center" wrapText="1"/>
    </xf>
    <xf numFmtId="0" fontId="9" fillId="0" borderId="0" xfId="0" applyFont="1" applyAlignment="1">
      <alignment horizontal="center" vertical="center"/>
    </xf>
    <xf numFmtId="0" fontId="9" fillId="3" borderId="7"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8"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6"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6" xfId="0" applyFont="1" applyFill="1" applyBorder="1" applyAlignment="1">
      <alignment horizontal="center" vertical="center"/>
    </xf>
  </cellXfs>
  <cellStyles count="3">
    <cellStyle name="Migliaia" xfId="1" builtinId="3"/>
    <cellStyle name="Normale" xfId="0" builtinId="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367341</xdr:colOff>
      <xdr:row>0</xdr:row>
      <xdr:rowOff>40023</xdr:rowOff>
    </xdr:from>
    <xdr:to>
      <xdr:col>1</xdr:col>
      <xdr:colOff>1233825</xdr:colOff>
      <xdr:row>0</xdr:row>
      <xdr:rowOff>685122</xdr:rowOff>
    </xdr:to>
    <xdr:pic>
      <xdr:nvPicPr>
        <xdr:cNvPr id="2" name="Immagine 1">
          <a:extLst>
            <a:ext uri="{FF2B5EF4-FFF2-40B4-BE49-F238E27FC236}">
              <a16:creationId xmlns:a16="http://schemas.microsoft.com/office/drawing/2014/main" id="{0C0297BE-588A-488F-8635-FEA9CC013C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7341" y="40023"/>
          <a:ext cx="1476084" cy="645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367341</xdr:colOff>
      <xdr:row>0</xdr:row>
      <xdr:rowOff>40023</xdr:rowOff>
    </xdr:from>
    <xdr:to>
      <xdr:col>1</xdr:col>
      <xdr:colOff>1233825</xdr:colOff>
      <xdr:row>0</xdr:row>
      <xdr:rowOff>685122</xdr:rowOff>
    </xdr:to>
    <xdr:pic>
      <xdr:nvPicPr>
        <xdr:cNvPr id="2" name="Immagine 1">
          <a:extLst>
            <a:ext uri="{FF2B5EF4-FFF2-40B4-BE49-F238E27FC236}">
              <a16:creationId xmlns:a16="http://schemas.microsoft.com/office/drawing/2014/main" id="{C8D27383-1B35-4EB9-B1CE-CFFE73E3D5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7341" y="40023"/>
          <a:ext cx="1476084" cy="645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220164</xdr:colOff>
      <xdr:row>0</xdr:row>
      <xdr:rowOff>45448</xdr:rowOff>
    </xdr:from>
    <xdr:to>
      <xdr:col>2</xdr:col>
      <xdr:colOff>156282</xdr:colOff>
      <xdr:row>0</xdr:row>
      <xdr:rowOff>690547</xdr:rowOff>
    </xdr:to>
    <xdr:pic>
      <xdr:nvPicPr>
        <xdr:cNvPr id="3" name="Immagine 2">
          <a:extLst>
            <a:ext uri="{FF2B5EF4-FFF2-40B4-BE49-F238E27FC236}">
              <a16:creationId xmlns:a16="http://schemas.microsoft.com/office/drawing/2014/main" id="{D7CABF28-6A95-45FD-94F5-832B4EFB29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164" y="45448"/>
          <a:ext cx="1482978" cy="645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220164</xdr:colOff>
      <xdr:row>0</xdr:row>
      <xdr:rowOff>45448</xdr:rowOff>
    </xdr:from>
    <xdr:to>
      <xdr:col>2</xdr:col>
      <xdr:colOff>156282</xdr:colOff>
      <xdr:row>0</xdr:row>
      <xdr:rowOff>690547</xdr:rowOff>
    </xdr:to>
    <xdr:pic>
      <xdr:nvPicPr>
        <xdr:cNvPr id="2" name="Immagine 1">
          <a:extLst>
            <a:ext uri="{FF2B5EF4-FFF2-40B4-BE49-F238E27FC236}">
              <a16:creationId xmlns:a16="http://schemas.microsoft.com/office/drawing/2014/main" id="{9A1C0A4A-E4CB-46E6-A76B-40E13261A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164" y="45448"/>
          <a:ext cx="1482978" cy="645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152400</xdr:colOff>
      <xdr:row>0</xdr:row>
      <xdr:rowOff>30480</xdr:rowOff>
    </xdr:from>
    <xdr:to>
      <xdr:col>0</xdr:col>
      <xdr:colOff>1530927</xdr:colOff>
      <xdr:row>0</xdr:row>
      <xdr:rowOff>632943</xdr:rowOff>
    </xdr:to>
    <xdr:pic>
      <xdr:nvPicPr>
        <xdr:cNvPr id="2" name="Immagine 1">
          <a:extLst>
            <a:ext uri="{FF2B5EF4-FFF2-40B4-BE49-F238E27FC236}">
              <a16:creationId xmlns:a16="http://schemas.microsoft.com/office/drawing/2014/main" id="{D58FED20-6B00-44D0-B63A-CA1212D233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30480"/>
          <a:ext cx="1378527" cy="6024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152400</xdr:colOff>
      <xdr:row>0</xdr:row>
      <xdr:rowOff>30481</xdr:rowOff>
    </xdr:from>
    <xdr:to>
      <xdr:col>0</xdr:col>
      <xdr:colOff>1524000</xdr:colOff>
      <xdr:row>0</xdr:row>
      <xdr:rowOff>629917</xdr:rowOff>
    </xdr:to>
    <xdr:pic>
      <xdr:nvPicPr>
        <xdr:cNvPr id="2" name="Immagine 1">
          <a:extLst>
            <a:ext uri="{FF2B5EF4-FFF2-40B4-BE49-F238E27FC236}">
              <a16:creationId xmlns:a16="http://schemas.microsoft.com/office/drawing/2014/main" id="{54D4DA05-5750-4597-A27C-D1BE4E0481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30481"/>
          <a:ext cx="1371600" cy="599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47F43-928F-4CC4-B92C-2E024A11C036}">
  <dimension ref="A1:M66"/>
  <sheetViews>
    <sheetView tabSelected="1" topLeftCell="A16" zoomScale="90" zoomScaleNormal="90" workbookViewId="0">
      <selection activeCell="P34" sqref="P34"/>
    </sheetView>
  </sheetViews>
  <sheetFormatPr defaultRowHeight="15" x14ac:dyDescent="0.25"/>
  <cols>
    <col min="2" max="2" width="45.42578125" customWidth="1"/>
    <col min="3" max="5" width="12.7109375" customWidth="1"/>
    <col min="6" max="6" width="14.85546875" customWidth="1"/>
    <col min="7" max="7" width="15.7109375" customWidth="1"/>
    <col min="8" max="8" width="12.28515625" customWidth="1"/>
    <col min="13" max="13" width="10.85546875" bestFit="1" customWidth="1"/>
  </cols>
  <sheetData>
    <row r="1" spans="1:8" ht="60" customHeight="1" x14ac:dyDescent="0.25">
      <c r="A1" s="133" t="s">
        <v>0</v>
      </c>
      <c r="B1" s="133"/>
      <c r="C1" s="133"/>
      <c r="D1" s="133"/>
      <c r="E1" s="133"/>
      <c r="F1" s="133"/>
      <c r="G1" s="133"/>
    </row>
    <row r="2" spans="1:8" x14ac:dyDescent="0.25">
      <c r="A2" s="134" t="s">
        <v>1</v>
      </c>
      <c r="B2" s="134"/>
      <c r="C2" s="135" t="s">
        <v>2</v>
      </c>
      <c r="D2" s="135" t="s">
        <v>3</v>
      </c>
      <c r="E2" s="135" t="s">
        <v>4</v>
      </c>
      <c r="F2" s="136" t="s">
        <v>5</v>
      </c>
      <c r="G2" s="136"/>
    </row>
    <row r="3" spans="1:8" ht="27" x14ac:dyDescent="0.25">
      <c r="A3" s="134"/>
      <c r="B3" s="134"/>
      <c r="C3" s="135"/>
      <c r="D3" s="135"/>
      <c r="E3" s="135"/>
      <c r="F3" s="101" t="s">
        <v>6</v>
      </c>
      <c r="G3" s="115" t="s">
        <v>7</v>
      </c>
    </row>
    <row r="4" spans="1:8" ht="68.45" customHeight="1" x14ac:dyDescent="0.25">
      <c r="A4" s="127" t="s">
        <v>8</v>
      </c>
      <c r="B4" s="128"/>
      <c r="C4" s="53" t="s">
        <v>9</v>
      </c>
      <c r="D4" s="53" t="s">
        <v>10</v>
      </c>
      <c r="E4" s="10"/>
      <c r="F4" s="102" t="s">
        <v>11</v>
      </c>
      <c r="G4" s="100" t="s">
        <v>12</v>
      </c>
    </row>
    <row r="5" spans="1:8" x14ac:dyDescent="0.25">
      <c r="A5" s="28" t="s">
        <v>13</v>
      </c>
      <c r="B5" s="28" t="s">
        <v>14</v>
      </c>
      <c r="C5" s="59"/>
      <c r="D5" s="25"/>
      <c r="E5" s="26"/>
      <c r="F5" s="30"/>
      <c r="G5" s="3">
        <f>E5-F5</f>
        <v>0</v>
      </c>
      <c r="H5" s="23"/>
    </row>
    <row r="6" spans="1:8" x14ac:dyDescent="0.25">
      <c r="A6" s="15" t="s">
        <v>15</v>
      </c>
      <c r="B6" s="1" t="s">
        <v>16</v>
      </c>
      <c r="C6" s="57">
        <v>24</v>
      </c>
      <c r="D6" s="2">
        <v>600</v>
      </c>
      <c r="E6" s="2">
        <f>C6*D6</f>
        <v>14400</v>
      </c>
      <c r="F6" s="18">
        <v>7500</v>
      </c>
      <c r="G6" s="3">
        <f t="shared" ref="G6:G8" si="0">E6-F6</f>
        <v>6900</v>
      </c>
      <c r="H6" s="23"/>
    </row>
    <row r="7" spans="1:8" x14ac:dyDescent="0.25">
      <c r="A7" s="15" t="s">
        <v>17</v>
      </c>
      <c r="B7" s="1" t="s">
        <v>18</v>
      </c>
      <c r="C7" s="57">
        <v>24</v>
      </c>
      <c r="D7" s="2">
        <v>500</v>
      </c>
      <c r="E7" s="2">
        <f>C7*D7</f>
        <v>12000</v>
      </c>
      <c r="F7" s="18">
        <v>7500</v>
      </c>
      <c r="G7" s="3">
        <f t="shared" si="0"/>
        <v>4500</v>
      </c>
      <c r="H7" s="23"/>
    </row>
    <row r="8" spans="1:8" x14ac:dyDescent="0.25">
      <c r="A8" s="15" t="s">
        <v>19</v>
      </c>
      <c r="B8" s="1"/>
      <c r="C8" s="57">
        <v>0</v>
      </c>
      <c r="D8" s="2">
        <v>0</v>
      </c>
      <c r="E8" s="2">
        <f>C8*D8</f>
        <v>0</v>
      </c>
      <c r="F8" s="18">
        <v>0</v>
      </c>
      <c r="G8" s="3">
        <f t="shared" si="0"/>
        <v>0</v>
      </c>
      <c r="H8" s="23"/>
    </row>
    <row r="9" spans="1:8" ht="14.45" customHeight="1" x14ac:dyDescent="0.25">
      <c r="A9" s="131" t="s">
        <v>20</v>
      </c>
      <c r="B9" s="132"/>
      <c r="C9" s="60"/>
      <c r="D9" s="34"/>
      <c r="E9" s="34">
        <f>SUM(E6:E7:E8)</f>
        <v>26400</v>
      </c>
      <c r="F9" s="34">
        <f>SUM(F6:F7:F8)</f>
        <v>15000</v>
      </c>
      <c r="G9" s="34">
        <f>SUM(G5:G8)</f>
        <v>11400</v>
      </c>
      <c r="H9" s="44">
        <f>E9/E60</f>
        <v>0.20298557956611832</v>
      </c>
    </row>
    <row r="10" spans="1:8" x14ac:dyDescent="0.25">
      <c r="A10" s="1"/>
      <c r="B10" s="35"/>
      <c r="C10" s="61"/>
      <c r="D10" s="36"/>
      <c r="E10" s="36"/>
      <c r="F10" s="36"/>
      <c r="G10" s="36"/>
      <c r="H10" s="23"/>
    </row>
    <row r="11" spans="1:8" ht="27.6" customHeight="1" x14ac:dyDescent="0.25">
      <c r="A11" s="127" t="s">
        <v>21</v>
      </c>
      <c r="B11" s="128"/>
      <c r="C11" s="53"/>
      <c r="D11" s="7"/>
      <c r="E11" s="9"/>
      <c r="F11" s="9"/>
      <c r="G11" s="7"/>
      <c r="H11" s="23"/>
    </row>
    <row r="12" spans="1:8" ht="14.45" customHeight="1" x14ac:dyDescent="0.25">
      <c r="A12" s="28" t="s">
        <v>22</v>
      </c>
      <c r="B12" s="28" t="s">
        <v>23</v>
      </c>
      <c r="C12" s="59"/>
      <c r="D12" s="25"/>
      <c r="E12" s="27"/>
      <c r="F12" s="31"/>
      <c r="G12" s="56">
        <f>E12-F12</f>
        <v>0</v>
      </c>
      <c r="H12" s="23"/>
    </row>
    <row r="13" spans="1:8" ht="31.9" customHeight="1" x14ac:dyDescent="0.25">
      <c r="A13" s="16" t="s">
        <v>24</v>
      </c>
      <c r="B13" s="5" t="s">
        <v>25</v>
      </c>
      <c r="C13" s="57">
        <v>1</v>
      </c>
      <c r="D13" s="54">
        <v>1500</v>
      </c>
      <c r="E13" s="54">
        <f t="shared" ref="E13:E19" si="1">C13*D13</f>
        <v>1500</v>
      </c>
      <c r="F13" s="55">
        <v>0</v>
      </c>
      <c r="G13" s="56">
        <f t="shared" ref="G13:G22" si="2">E13-F13</f>
        <v>1500</v>
      </c>
      <c r="H13" s="23"/>
    </row>
    <row r="14" spans="1:8" ht="33" customHeight="1" x14ac:dyDescent="0.25">
      <c r="A14" s="16" t="s">
        <v>26</v>
      </c>
      <c r="B14" s="17" t="s">
        <v>27</v>
      </c>
      <c r="C14" s="57">
        <v>6</v>
      </c>
      <c r="D14" s="57">
        <v>500</v>
      </c>
      <c r="E14" s="57">
        <f t="shared" si="1"/>
        <v>3000</v>
      </c>
      <c r="F14" s="58">
        <v>500</v>
      </c>
      <c r="G14" s="56">
        <f t="shared" si="2"/>
        <v>2500</v>
      </c>
      <c r="H14" s="23"/>
    </row>
    <row r="15" spans="1:8" ht="25.9" customHeight="1" x14ac:dyDescent="0.25">
      <c r="A15" s="16" t="s">
        <v>28</v>
      </c>
      <c r="B15" s="66" t="s">
        <v>29</v>
      </c>
      <c r="C15" s="57">
        <v>30</v>
      </c>
      <c r="D15" s="57">
        <v>120</v>
      </c>
      <c r="E15" s="57">
        <f t="shared" si="1"/>
        <v>3600</v>
      </c>
      <c r="F15" s="58">
        <v>0</v>
      </c>
      <c r="G15" s="56">
        <f t="shared" si="2"/>
        <v>3600</v>
      </c>
      <c r="H15" s="23"/>
    </row>
    <row r="16" spans="1:8" ht="30.6" customHeight="1" x14ac:dyDescent="0.25">
      <c r="A16" s="16" t="s">
        <v>30</v>
      </c>
      <c r="B16" s="66" t="s">
        <v>31</v>
      </c>
      <c r="C16" s="57">
        <v>3</v>
      </c>
      <c r="D16" s="54">
        <v>2000</v>
      </c>
      <c r="E16" s="54">
        <f t="shared" si="1"/>
        <v>6000</v>
      </c>
      <c r="F16" s="18">
        <v>0</v>
      </c>
      <c r="G16" s="56">
        <f t="shared" si="2"/>
        <v>6000</v>
      </c>
      <c r="H16" s="23"/>
    </row>
    <row r="17" spans="1:8" ht="30" customHeight="1" x14ac:dyDescent="0.25">
      <c r="A17" s="16" t="s">
        <v>32</v>
      </c>
      <c r="B17" s="5" t="s">
        <v>33</v>
      </c>
      <c r="C17" s="57">
        <v>2</v>
      </c>
      <c r="D17" s="54">
        <v>2000</v>
      </c>
      <c r="E17" s="54">
        <f t="shared" si="1"/>
        <v>4000</v>
      </c>
      <c r="F17" s="18">
        <v>0</v>
      </c>
      <c r="G17" s="56">
        <f t="shared" si="2"/>
        <v>4000</v>
      </c>
      <c r="H17" s="23"/>
    </row>
    <row r="18" spans="1:8" ht="17.45" customHeight="1" x14ac:dyDescent="0.25">
      <c r="A18" s="16" t="s">
        <v>34</v>
      </c>
      <c r="B18" s="99" t="s">
        <v>35</v>
      </c>
      <c r="C18" s="57">
        <v>72</v>
      </c>
      <c r="D18" s="54">
        <v>350</v>
      </c>
      <c r="E18" s="54">
        <f t="shared" si="1"/>
        <v>25200</v>
      </c>
      <c r="F18" s="18">
        <v>6000</v>
      </c>
      <c r="G18" s="56">
        <f t="shared" si="2"/>
        <v>19200</v>
      </c>
      <c r="H18" s="23"/>
    </row>
    <row r="19" spans="1:8" x14ac:dyDescent="0.25">
      <c r="A19" s="16" t="s">
        <v>36</v>
      </c>
      <c r="B19" s="1" t="s">
        <v>37</v>
      </c>
      <c r="C19" s="57">
        <v>12</v>
      </c>
      <c r="D19" s="54">
        <v>580</v>
      </c>
      <c r="E19" s="54">
        <f t="shared" si="1"/>
        <v>6960</v>
      </c>
      <c r="F19" s="18">
        <v>0</v>
      </c>
      <c r="G19" s="56">
        <f t="shared" si="2"/>
        <v>6960</v>
      </c>
      <c r="H19" s="23"/>
    </row>
    <row r="20" spans="1:8" x14ac:dyDescent="0.25">
      <c r="A20" s="16" t="s">
        <v>38</v>
      </c>
      <c r="B20" s="1" t="s">
        <v>39</v>
      </c>
      <c r="C20" s="57">
        <v>1</v>
      </c>
      <c r="D20" s="54">
        <v>6000</v>
      </c>
      <c r="E20" s="54">
        <f>C20*D20</f>
        <v>6000</v>
      </c>
      <c r="F20" s="18">
        <v>2000</v>
      </c>
      <c r="G20" s="56">
        <f t="shared" si="2"/>
        <v>4000</v>
      </c>
      <c r="H20" s="23"/>
    </row>
    <row r="21" spans="1:8" x14ac:dyDescent="0.25">
      <c r="A21" s="16" t="s">
        <v>40</v>
      </c>
      <c r="B21" s="17" t="s">
        <v>41</v>
      </c>
      <c r="C21" s="57">
        <v>1</v>
      </c>
      <c r="D21" s="54">
        <v>1400</v>
      </c>
      <c r="E21" s="54">
        <f>C21*D21</f>
        <v>1400</v>
      </c>
      <c r="F21" s="18">
        <v>0</v>
      </c>
      <c r="G21" s="56">
        <f t="shared" si="2"/>
        <v>1400</v>
      </c>
      <c r="H21" s="23"/>
    </row>
    <row r="22" spans="1:8" x14ac:dyDescent="0.25">
      <c r="A22" s="16" t="s">
        <v>42</v>
      </c>
      <c r="B22" s="17" t="s">
        <v>43</v>
      </c>
      <c r="C22" s="57">
        <v>1</v>
      </c>
      <c r="D22" s="54">
        <v>2300</v>
      </c>
      <c r="E22" s="54">
        <f>C22*D22</f>
        <v>2300</v>
      </c>
      <c r="F22" s="18">
        <v>0</v>
      </c>
      <c r="G22" s="56">
        <f t="shared" si="2"/>
        <v>2300</v>
      </c>
      <c r="H22" s="23"/>
    </row>
    <row r="23" spans="1:8" ht="14.45" customHeight="1" x14ac:dyDescent="0.25">
      <c r="A23" s="131" t="s">
        <v>44</v>
      </c>
      <c r="B23" s="132"/>
      <c r="C23" s="62"/>
      <c r="D23" s="34"/>
      <c r="E23" s="34">
        <f>SUM(E13:E22)</f>
        <v>59960</v>
      </c>
      <c r="F23" s="34">
        <f>SUM(F13:F22)</f>
        <v>8500</v>
      </c>
      <c r="G23" s="34">
        <f>SUM(G13:G22)</f>
        <v>51460</v>
      </c>
      <c r="H23" s="44">
        <f>E23/E60</f>
        <v>0.46102330874183539</v>
      </c>
    </row>
    <row r="24" spans="1:8" x14ac:dyDescent="0.25">
      <c r="A24" s="37"/>
      <c r="B24" s="35"/>
      <c r="C24" s="63"/>
      <c r="D24" s="36"/>
      <c r="E24" s="36"/>
      <c r="F24" s="36"/>
      <c r="G24" s="36"/>
      <c r="H24" s="23"/>
    </row>
    <row r="25" spans="1:8" ht="14.45" customHeight="1" x14ac:dyDescent="0.25">
      <c r="A25" s="127" t="s">
        <v>45</v>
      </c>
      <c r="B25" s="128"/>
      <c r="C25" s="7"/>
      <c r="D25" s="9"/>
      <c r="E25" s="9"/>
      <c r="F25" s="9"/>
      <c r="G25" s="7"/>
      <c r="H25" s="23"/>
    </row>
    <row r="26" spans="1:8" x14ac:dyDescent="0.25">
      <c r="A26" s="28" t="s">
        <v>46</v>
      </c>
      <c r="B26" s="28" t="s">
        <v>47</v>
      </c>
      <c r="C26" s="25"/>
      <c r="D26" s="27"/>
      <c r="E26" s="27"/>
      <c r="F26" s="31"/>
      <c r="G26" s="3">
        <f>E26-F26</f>
        <v>0</v>
      </c>
      <c r="H26" s="23"/>
    </row>
    <row r="27" spans="1:8" x14ac:dyDescent="0.25">
      <c r="A27" s="16" t="s">
        <v>48</v>
      </c>
      <c r="B27" s="1" t="s">
        <v>49</v>
      </c>
      <c r="C27" s="64">
        <v>24</v>
      </c>
      <c r="D27" s="2">
        <v>100</v>
      </c>
      <c r="E27" s="2">
        <f>D27*C27</f>
        <v>2400</v>
      </c>
      <c r="F27" s="18">
        <v>2400</v>
      </c>
      <c r="G27" s="3">
        <f t="shared" ref="G27:G29" si="3">E27-F27</f>
        <v>0</v>
      </c>
      <c r="H27" s="23"/>
    </row>
    <row r="28" spans="1:8" ht="29.45" customHeight="1" x14ac:dyDescent="0.25">
      <c r="A28" s="16" t="s">
        <v>50</v>
      </c>
      <c r="B28" s="5" t="s">
        <v>51</v>
      </c>
      <c r="C28" s="64">
        <v>24</v>
      </c>
      <c r="D28" s="2">
        <v>100</v>
      </c>
      <c r="E28" s="2">
        <f>D28*C28</f>
        <v>2400</v>
      </c>
      <c r="F28" s="18">
        <v>0</v>
      </c>
      <c r="G28" s="3">
        <f t="shared" si="3"/>
        <v>2400</v>
      </c>
      <c r="H28" s="23"/>
    </row>
    <row r="29" spans="1:8" x14ac:dyDescent="0.25">
      <c r="A29" s="16" t="s">
        <v>52</v>
      </c>
      <c r="B29" s="1" t="s">
        <v>53</v>
      </c>
      <c r="C29" s="64">
        <v>6</v>
      </c>
      <c r="D29" s="2">
        <v>350</v>
      </c>
      <c r="E29" s="2">
        <f>D29*C29</f>
        <v>2100</v>
      </c>
      <c r="F29" s="18">
        <v>350</v>
      </c>
      <c r="G29" s="3">
        <f t="shared" si="3"/>
        <v>1750</v>
      </c>
      <c r="H29" s="23"/>
    </row>
    <row r="30" spans="1:8" ht="14.45" customHeight="1" x14ac:dyDescent="0.25">
      <c r="A30" s="131" t="s">
        <v>54</v>
      </c>
      <c r="B30" s="132"/>
      <c r="C30" s="62"/>
      <c r="D30" s="34"/>
      <c r="E30" s="34">
        <f>SUM(E27:E29)</f>
        <v>6900</v>
      </c>
      <c r="F30" s="34">
        <f>SUM(F24:F29)</f>
        <v>2750</v>
      </c>
      <c r="G30" s="34">
        <f>SUM(G26:G29)</f>
        <v>4150</v>
      </c>
      <c r="H30" s="44">
        <f>E30/E60</f>
        <v>5.3053049204780926E-2</v>
      </c>
    </row>
    <row r="31" spans="1:8" x14ac:dyDescent="0.25">
      <c r="A31" s="35"/>
      <c r="B31" s="35"/>
      <c r="C31" s="63"/>
      <c r="D31" s="36"/>
      <c r="E31" s="36"/>
      <c r="F31" s="36"/>
      <c r="G31" s="36"/>
      <c r="H31" s="23"/>
    </row>
    <row r="32" spans="1:8" ht="14.45" customHeight="1" x14ac:dyDescent="0.25">
      <c r="A32" s="127" t="s">
        <v>55</v>
      </c>
      <c r="B32" s="128"/>
      <c r="C32" s="52"/>
      <c r="D32" s="6"/>
      <c r="E32" s="6"/>
      <c r="F32" s="6"/>
      <c r="G32" s="7"/>
      <c r="H32" s="23"/>
    </row>
    <row r="33" spans="1:8" x14ac:dyDescent="0.25">
      <c r="A33" s="28" t="s">
        <v>56</v>
      </c>
      <c r="B33" s="28" t="s">
        <v>57</v>
      </c>
      <c r="C33" s="65"/>
      <c r="D33" s="29"/>
      <c r="E33" s="29"/>
      <c r="F33" s="32"/>
      <c r="G33" s="56">
        <f>E33-F33</f>
        <v>0</v>
      </c>
      <c r="H33" s="23"/>
    </row>
    <row r="34" spans="1:8" ht="31.15" customHeight="1" x14ac:dyDescent="0.25">
      <c r="A34" s="16" t="s">
        <v>58</v>
      </c>
      <c r="B34" s="5" t="s">
        <v>59</v>
      </c>
      <c r="C34" s="57">
        <v>1</v>
      </c>
      <c r="D34" s="54">
        <v>850</v>
      </c>
      <c r="E34" s="54">
        <f>D34*C34</f>
        <v>850</v>
      </c>
      <c r="F34" s="55">
        <v>700</v>
      </c>
      <c r="G34" s="56">
        <f t="shared" ref="G34:G37" si="4">E34-F34</f>
        <v>150</v>
      </c>
      <c r="H34" s="23"/>
    </row>
    <row r="35" spans="1:8" ht="27" customHeight="1" x14ac:dyDescent="0.25">
      <c r="A35" s="16" t="s">
        <v>60</v>
      </c>
      <c r="B35" s="5" t="s">
        <v>61</v>
      </c>
      <c r="C35" s="57">
        <v>2</v>
      </c>
      <c r="D35" s="54">
        <v>1000</v>
      </c>
      <c r="E35" s="54">
        <f>D35*C35</f>
        <v>2000</v>
      </c>
      <c r="F35" s="55">
        <v>0</v>
      </c>
      <c r="G35" s="56">
        <f t="shared" si="4"/>
        <v>2000</v>
      </c>
      <c r="H35" s="23"/>
    </row>
    <row r="36" spans="1:8" x14ac:dyDescent="0.25">
      <c r="A36" s="16" t="s">
        <v>62</v>
      </c>
      <c r="B36" s="1" t="s">
        <v>63</v>
      </c>
      <c r="C36" s="57">
        <v>1</v>
      </c>
      <c r="D36" s="2">
        <v>2000</v>
      </c>
      <c r="E36" s="2">
        <f>D36*C36</f>
        <v>2000</v>
      </c>
      <c r="F36" s="18">
        <v>1000</v>
      </c>
      <c r="G36" s="56">
        <f t="shared" si="4"/>
        <v>1000</v>
      </c>
      <c r="H36" s="23"/>
    </row>
    <row r="37" spans="1:8" x14ac:dyDescent="0.25">
      <c r="A37" s="16" t="s">
        <v>64</v>
      </c>
      <c r="B37" s="1" t="s">
        <v>65</v>
      </c>
      <c r="C37" s="57">
        <v>6</v>
      </c>
      <c r="D37" s="2">
        <v>460</v>
      </c>
      <c r="E37" s="2">
        <f>D37*C37</f>
        <v>2760</v>
      </c>
      <c r="F37" s="18">
        <v>1500</v>
      </c>
      <c r="G37" s="56">
        <f t="shared" si="4"/>
        <v>1260</v>
      </c>
      <c r="H37" s="23"/>
    </row>
    <row r="38" spans="1:8" x14ac:dyDescent="0.25">
      <c r="A38" s="38" t="s">
        <v>66</v>
      </c>
      <c r="B38" s="33"/>
      <c r="C38" s="62"/>
      <c r="D38" s="34"/>
      <c r="E38" s="34">
        <f>SUM(E34:E37)</f>
        <v>7610</v>
      </c>
      <c r="F38" s="34">
        <f>SUM(F34:F37)</f>
        <v>3200</v>
      </c>
      <c r="G38" s="34">
        <f>SUM(G34:G37)</f>
        <v>4410</v>
      </c>
      <c r="H38" s="44">
        <f>E38/E60</f>
        <v>5.8512131079475775E-2</v>
      </c>
    </row>
    <row r="39" spans="1:8" x14ac:dyDescent="0.25">
      <c r="A39" s="35"/>
      <c r="B39" s="35"/>
      <c r="C39" s="63"/>
      <c r="D39" s="36"/>
      <c r="E39" s="36"/>
      <c r="F39" s="36"/>
      <c r="G39" s="36"/>
      <c r="H39" s="23"/>
    </row>
    <row r="40" spans="1:8" ht="18" customHeight="1" x14ac:dyDescent="0.25">
      <c r="A40" s="127" t="s">
        <v>67</v>
      </c>
      <c r="B40" s="128"/>
      <c r="C40" s="52"/>
      <c r="D40" s="6"/>
      <c r="E40" s="6"/>
      <c r="F40" s="6"/>
      <c r="G40" s="7"/>
      <c r="H40" s="23"/>
    </row>
    <row r="41" spans="1:8" ht="15" customHeight="1" x14ac:dyDescent="0.25">
      <c r="A41" s="28" t="s">
        <v>68</v>
      </c>
      <c r="B41" s="28" t="s">
        <v>69</v>
      </c>
      <c r="C41" s="65"/>
      <c r="D41" s="29"/>
      <c r="E41" s="29"/>
      <c r="F41" s="32"/>
      <c r="G41" s="3">
        <f>E41-F41</f>
        <v>0</v>
      </c>
      <c r="H41" s="23"/>
    </row>
    <row r="42" spans="1:8" x14ac:dyDescent="0.25">
      <c r="A42" s="16" t="s">
        <v>68</v>
      </c>
      <c r="B42" s="4" t="s">
        <v>70</v>
      </c>
      <c r="C42" s="64">
        <v>4</v>
      </c>
      <c r="D42" s="2">
        <v>800</v>
      </c>
      <c r="E42" s="2">
        <f>C42*D42</f>
        <v>3200</v>
      </c>
      <c r="F42" s="18">
        <v>0</v>
      </c>
      <c r="G42" s="3">
        <f t="shared" ref="G42:G45" si="5">E42-F42</f>
        <v>3200</v>
      </c>
      <c r="H42" s="23"/>
    </row>
    <row r="43" spans="1:8" x14ac:dyDescent="0.25">
      <c r="A43" s="16" t="s">
        <v>71</v>
      </c>
      <c r="B43" s="4" t="s">
        <v>72</v>
      </c>
      <c r="C43" s="64">
        <v>4</v>
      </c>
      <c r="D43" s="2">
        <v>250</v>
      </c>
      <c r="E43" s="2">
        <f>C43*D43</f>
        <v>1000</v>
      </c>
      <c r="F43" s="18">
        <v>0</v>
      </c>
      <c r="G43" s="3">
        <f t="shared" si="5"/>
        <v>1000</v>
      </c>
      <c r="H43" s="23"/>
    </row>
    <row r="44" spans="1:8" x14ac:dyDescent="0.25">
      <c r="A44" s="16" t="s">
        <v>73</v>
      </c>
      <c r="B44" s="4" t="s">
        <v>74</v>
      </c>
      <c r="C44" s="64">
        <v>4</v>
      </c>
      <c r="D44" s="2">
        <v>100</v>
      </c>
      <c r="E44" s="2">
        <f>C44*D44</f>
        <v>400</v>
      </c>
      <c r="F44" s="18">
        <v>0</v>
      </c>
      <c r="G44" s="3">
        <f t="shared" si="5"/>
        <v>400</v>
      </c>
      <c r="H44" s="23"/>
    </row>
    <row r="45" spans="1:8" x14ac:dyDescent="0.25">
      <c r="A45" s="16" t="s">
        <v>75</v>
      </c>
      <c r="B45" s="4" t="s">
        <v>76</v>
      </c>
      <c r="C45" s="64">
        <v>8</v>
      </c>
      <c r="D45" s="2">
        <v>100</v>
      </c>
      <c r="E45" s="2">
        <f>C45*D45</f>
        <v>800</v>
      </c>
      <c r="F45" s="18">
        <v>0</v>
      </c>
      <c r="G45" s="3">
        <f t="shared" si="5"/>
        <v>800</v>
      </c>
      <c r="H45" s="23"/>
    </row>
    <row r="46" spans="1:8" x14ac:dyDescent="0.25">
      <c r="A46" s="38" t="s">
        <v>77</v>
      </c>
      <c r="B46" s="33"/>
      <c r="C46" s="62"/>
      <c r="D46" s="34"/>
      <c r="E46" s="34">
        <f>SUM(E42:E45)</f>
        <v>5400</v>
      </c>
      <c r="F46" s="34">
        <f>SUM(F42:F45)</f>
        <v>0</v>
      </c>
      <c r="G46" s="34">
        <f>SUM(G42:G45)</f>
        <v>5400</v>
      </c>
      <c r="H46" s="45">
        <f>E46/E60</f>
        <v>4.15197776385242E-2</v>
      </c>
    </row>
    <row r="47" spans="1:8" x14ac:dyDescent="0.25">
      <c r="A47" s="35"/>
      <c r="B47" s="35"/>
      <c r="C47" s="63"/>
      <c r="D47" s="36"/>
      <c r="E47" s="36"/>
      <c r="F47" s="36"/>
      <c r="G47" s="36"/>
      <c r="H47" s="23"/>
    </row>
    <row r="48" spans="1:8" ht="14.45" customHeight="1" x14ac:dyDescent="0.25">
      <c r="A48" s="129" t="s">
        <v>78</v>
      </c>
      <c r="B48" s="129"/>
      <c r="C48" s="52"/>
      <c r="D48" s="6"/>
      <c r="E48" s="6"/>
      <c r="F48" s="6"/>
      <c r="G48" s="7"/>
      <c r="H48" s="23"/>
    </row>
    <row r="49" spans="1:13" x14ac:dyDescent="0.25">
      <c r="A49" s="28" t="s">
        <v>79</v>
      </c>
      <c r="B49" s="28" t="s">
        <v>80</v>
      </c>
      <c r="C49" s="65"/>
      <c r="D49" s="29"/>
      <c r="E49" s="29"/>
      <c r="F49" s="32"/>
      <c r="G49" s="3">
        <f>E49-F49</f>
        <v>0</v>
      </c>
      <c r="H49" s="23"/>
    </row>
    <row r="50" spans="1:13" ht="41.45" customHeight="1" x14ac:dyDescent="0.25">
      <c r="A50" s="16" t="s">
        <v>81</v>
      </c>
      <c r="B50" s="5" t="s">
        <v>82</v>
      </c>
      <c r="C50" s="64">
        <v>4</v>
      </c>
      <c r="D50" s="2">
        <v>995</v>
      </c>
      <c r="E50" s="2">
        <f>C50*D50</f>
        <v>3980</v>
      </c>
      <c r="F50" s="18">
        <v>1000</v>
      </c>
      <c r="G50" s="3">
        <f t="shared" ref="G50:G53" si="6">E50-F50</f>
        <v>2980</v>
      </c>
      <c r="H50" s="23"/>
    </row>
    <row r="51" spans="1:13" x14ac:dyDescent="0.25">
      <c r="A51" s="16" t="s">
        <v>83</v>
      </c>
      <c r="B51" s="1" t="s">
        <v>84</v>
      </c>
      <c r="C51" s="64">
        <v>1</v>
      </c>
      <c r="D51" s="2">
        <v>3500</v>
      </c>
      <c r="E51" s="2">
        <f>C51*D51</f>
        <v>3500</v>
      </c>
      <c r="F51" s="18">
        <v>500</v>
      </c>
      <c r="G51" s="3">
        <f t="shared" si="6"/>
        <v>3000</v>
      </c>
      <c r="H51" s="23"/>
    </row>
    <row r="52" spans="1:13" x14ac:dyDescent="0.25">
      <c r="A52" s="16" t="s">
        <v>85</v>
      </c>
      <c r="B52" s="1" t="s">
        <v>86</v>
      </c>
      <c r="C52" s="64">
        <v>24</v>
      </c>
      <c r="D52" s="2">
        <v>150</v>
      </c>
      <c r="E52" s="2">
        <f>C52*D52</f>
        <v>3600</v>
      </c>
      <c r="F52" s="18">
        <v>300</v>
      </c>
      <c r="G52" s="3">
        <f t="shared" si="6"/>
        <v>3300</v>
      </c>
      <c r="H52" s="23"/>
    </row>
    <row r="53" spans="1:13" x14ac:dyDescent="0.25">
      <c r="A53" s="16" t="s">
        <v>87</v>
      </c>
      <c r="B53" s="17" t="s">
        <v>88</v>
      </c>
      <c r="C53" s="64">
        <v>6</v>
      </c>
      <c r="D53" s="2">
        <v>700</v>
      </c>
      <c r="E53" s="2">
        <f>C53*D53</f>
        <v>4200</v>
      </c>
      <c r="F53" s="18">
        <v>1500</v>
      </c>
      <c r="G53" s="3">
        <f t="shared" si="6"/>
        <v>2700</v>
      </c>
      <c r="H53" s="23"/>
    </row>
    <row r="54" spans="1:13" x14ac:dyDescent="0.25">
      <c r="A54" s="38" t="s">
        <v>89</v>
      </c>
      <c r="B54" s="33"/>
      <c r="C54" s="62"/>
      <c r="D54" s="34"/>
      <c r="E54" s="34">
        <f>SUM(E50:E53)</f>
        <v>15280</v>
      </c>
      <c r="F54" s="34">
        <f>SUM(F49:F53)</f>
        <v>3300</v>
      </c>
      <c r="G54" s="34">
        <f>SUM(G50:G53)</f>
        <v>11980</v>
      </c>
      <c r="H54" s="44">
        <f>E54/E60</f>
        <v>0.11748559302160182</v>
      </c>
    </row>
    <row r="55" spans="1:13" ht="18" customHeight="1" x14ac:dyDescent="0.25">
      <c r="A55" s="39" t="s">
        <v>90</v>
      </c>
      <c r="B55" s="35"/>
      <c r="C55" s="63"/>
      <c r="D55" s="36"/>
      <c r="E55" s="46">
        <f>E54+E46+E38+E30+E23+E9</f>
        <v>121550</v>
      </c>
      <c r="F55" s="47">
        <f>F9+F23+F30+F38+F46+F54</f>
        <v>32750</v>
      </c>
      <c r="G55" s="46">
        <f>G9+G23+G30+G38+G46+G54</f>
        <v>88800</v>
      </c>
      <c r="H55" s="23"/>
    </row>
    <row r="56" spans="1:13" x14ac:dyDescent="0.25">
      <c r="A56" s="8" t="s">
        <v>91</v>
      </c>
      <c r="B56" s="8"/>
      <c r="C56" s="52"/>
      <c r="D56" s="6"/>
      <c r="E56" s="6"/>
      <c r="F56" s="6"/>
      <c r="G56" s="6"/>
      <c r="H56" s="23"/>
    </row>
    <row r="57" spans="1:13" x14ac:dyDescent="0.25">
      <c r="A57" s="15" t="s">
        <v>92</v>
      </c>
      <c r="B57" s="35" t="s">
        <v>93</v>
      </c>
      <c r="C57" s="63"/>
      <c r="D57" s="40"/>
      <c r="E57" s="48">
        <f>E55*0.07</f>
        <v>8508.5</v>
      </c>
      <c r="F57" s="48"/>
      <c r="G57" s="49">
        <f>E57-F57</f>
        <v>8508.5</v>
      </c>
      <c r="H57" s="23"/>
    </row>
    <row r="58" spans="1:13" x14ac:dyDescent="0.25">
      <c r="A58" s="33" t="s">
        <v>94</v>
      </c>
      <c r="B58" s="33"/>
      <c r="C58" s="62"/>
      <c r="D58" s="34"/>
      <c r="E58" s="43">
        <f>SUM(E56:E57)</f>
        <v>8508.5</v>
      </c>
      <c r="F58" s="34">
        <f>SUM(F57)</f>
        <v>0</v>
      </c>
      <c r="G58" s="34">
        <f>SUM(G57)</f>
        <v>8508.5</v>
      </c>
      <c r="H58" s="44">
        <f>E58/E60</f>
        <v>6.5420560747663545E-2</v>
      </c>
    </row>
    <row r="59" spans="1:13" x14ac:dyDescent="0.25">
      <c r="A59" s="1"/>
      <c r="B59" s="1"/>
      <c r="C59" s="64"/>
      <c r="D59" s="2"/>
      <c r="E59" s="50"/>
      <c r="F59" s="51"/>
      <c r="G59" s="49"/>
      <c r="H59" s="23"/>
    </row>
    <row r="60" spans="1:13" x14ac:dyDescent="0.25">
      <c r="A60" s="130" t="s">
        <v>95</v>
      </c>
      <c r="B60" s="130"/>
      <c r="C60" s="130"/>
      <c r="D60" s="130"/>
      <c r="E60" s="11">
        <f>E55+E58</f>
        <v>130058.5</v>
      </c>
      <c r="F60" s="11">
        <f>F55</f>
        <v>32750</v>
      </c>
      <c r="G60" s="11">
        <f>G55+G58</f>
        <v>97308.5</v>
      </c>
      <c r="H60" s="44">
        <f>H9+H23+H30+H38+H46+H54+H58</f>
        <v>0.99999999999999989</v>
      </c>
      <c r="M60" s="42"/>
    </row>
    <row r="61" spans="1:13" x14ac:dyDescent="0.25">
      <c r="E61" s="12"/>
      <c r="F61" s="103">
        <f>F60/E60</f>
        <v>0.25180976252993847</v>
      </c>
      <c r="G61" s="44">
        <f>G60/E60</f>
        <v>0.74819023747006153</v>
      </c>
    </row>
    <row r="62" spans="1:13" x14ac:dyDescent="0.25">
      <c r="B62" s="24"/>
      <c r="C62" s="22"/>
      <c r="D62" s="23"/>
      <c r="E62" s="12"/>
      <c r="G62" s="12"/>
    </row>
    <row r="63" spans="1:13" x14ac:dyDescent="0.25">
      <c r="B63" s="24"/>
    </row>
    <row r="64" spans="1:13" x14ac:dyDescent="0.25">
      <c r="B64" s="24"/>
      <c r="C64" s="22"/>
      <c r="D64" s="41"/>
    </row>
    <row r="65" spans="2:4" x14ac:dyDescent="0.25">
      <c r="B65" s="24"/>
    </row>
    <row r="66" spans="2:4" x14ac:dyDescent="0.25">
      <c r="B66" s="24"/>
      <c r="C66" s="22"/>
      <c r="D66" s="41"/>
    </row>
  </sheetData>
  <mergeCells count="16">
    <mergeCell ref="A1:G1"/>
    <mergeCell ref="A2:B3"/>
    <mergeCell ref="C2:C3"/>
    <mergeCell ref="D2:D3"/>
    <mergeCell ref="E2:E3"/>
    <mergeCell ref="F2:G2"/>
    <mergeCell ref="A32:B32"/>
    <mergeCell ref="A40:B40"/>
    <mergeCell ref="A48:B48"/>
    <mergeCell ref="A60:D60"/>
    <mergeCell ref="A4:B4"/>
    <mergeCell ref="A9:B9"/>
    <mergeCell ref="A11:B11"/>
    <mergeCell ref="A23:B23"/>
    <mergeCell ref="A25:B25"/>
    <mergeCell ref="A30:B30"/>
  </mergeCells>
  <pageMargins left="0.7" right="0.7" top="0.75" bottom="0.75" header="0.3" footer="0.3"/>
  <ignoredErrors>
    <ignoredError sqref="F58 F60 F54" formula="1"/>
  </ignoredErrors>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A0D21-9895-4154-B2CD-45AA67091D9C}">
  <sheetPr>
    <tabColor rgb="FFFF0000"/>
  </sheetPr>
  <dimension ref="A1:M66"/>
  <sheetViews>
    <sheetView zoomScale="90" zoomScaleNormal="90" workbookViewId="0">
      <selection activeCell="M4" sqref="M4"/>
    </sheetView>
  </sheetViews>
  <sheetFormatPr defaultRowHeight="15" x14ac:dyDescent="0.25"/>
  <cols>
    <col min="2" max="2" width="45.42578125" customWidth="1"/>
    <col min="3" max="5" width="12.7109375" customWidth="1"/>
    <col min="6" max="6" width="15.28515625" customWidth="1"/>
    <col min="7" max="7" width="15.7109375" customWidth="1"/>
    <col min="8" max="8" width="12.28515625" customWidth="1"/>
    <col min="13" max="13" width="10.85546875" bestFit="1" customWidth="1"/>
  </cols>
  <sheetData>
    <row r="1" spans="1:8" ht="60" customHeight="1" x14ac:dyDescent="0.25">
      <c r="A1" s="133" t="s">
        <v>0</v>
      </c>
      <c r="B1" s="133"/>
      <c r="C1" s="133"/>
      <c r="D1" s="133"/>
      <c r="E1" s="133"/>
      <c r="F1" s="133"/>
      <c r="G1" s="133"/>
    </row>
    <row r="2" spans="1:8" x14ac:dyDescent="0.25">
      <c r="A2" s="134" t="s">
        <v>1</v>
      </c>
      <c r="B2" s="134"/>
      <c r="C2" s="135" t="s">
        <v>2</v>
      </c>
      <c r="D2" s="135" t="s">
        <v>3</v>
      </c>
      <c r="E2" s="135" t="s">
        <v>4</v>
      </c>
      <c r="F2" s="136" t="s">
        <v>5</v>
      </c>
      <c r="G2" s="136"/>
    </row>
    <row r="3" spans="1:8" ht="27" x14ac:dyDescent="0.25">
      <c r="A3" s="134"/>
      <c r="B3" s="134"/>
      <c r="C3" s="135"/>
      <c r="D3" s="135"/>
      <c r="E3" s="135"/>
      <c r="F3" s="101" t="s">
        <v>6</v>
      </c>
      <c r="G3" s="115" t="s">
        <v>7</v>
      </c>
    </row>
    <row r="4" spans="1:8" ht="92.25" customHeight="1" x14ac:dyDescent="0.25">
      <c r="A4" s="127" t="s">
        <v>8</v>
      </c>
      <c r="B4" s="128"/>
      <c r="C4" s="53" t="s">
        <v>96</v>
      </c>
      <c r="D4" s="53" t="s">
        <v>10</v>
      </c>
      <c r="E4" s="10"/>
      <c r="F4" s="102" t="s">
        <v>11</v>
      </c>
      <c r="G4" s="100" t="s">
        <v>12</v>
      </c>
    </row>
    <row r="5" spans="1:8" x14ac:dyDescent="0.25">
      <c r="A5" s="28" t="s">
        <v>13</v>
      </c>
      <c r="B5" s="28" t="s">
        <v>14</v>
      </c>
      <c r="C5" s="59"/>
      <c r="D5" s="25"/>
      <c r="E5" s="26"/>
      <c r="F5" s="30"/>
      <c r="G5" s="3">
        <f>E5-F5</f>
        <v>0</v>
      </c>
      <c r="H5" s="23"/>
    </row>
    <row r="6" spans="1:8" x14ac:dyDescent="0.25">
      <c r="A6" s="15" t="s">
        <v>15</v>
      </c>
      <c r="B6" s="1" t="s">
        <v>97</v>
      </c>
      <c r="C6" s="57">
        <v>0</v>
      </c>
      <c r="D6" s="2">
        <v>0</v>
      </c>
      <c r="E6" s="2">
        <f>C6*D6</f>
        <v>0</v>
      </c>
      <c r="F6" s="18">
        <v>0</v>
      </c>
      <c r="G6" s="3">
        <f t="shared" ref="G6:G8" si="0">E6-F6</f>
        <v>0</v>
      </c>
      <c r="H6" s="23"/>
    </row>
    <row r="7" spans="1:8" x14ac:dyDescent="0.25">
      <c r="A7" s="15" t="s">
        <v>17</v>
      </c>
      <c r="B7" s="1" t="s">
        <v>98</v>
      </c>
      <c r="C7" s="57">
        <v>0</v>
      </c>
      <c r="D7" s="2">
        <v>0</v>
      </c>
      <c r="E7" s="2">
        <f>C7*D7</f>
        <v>0</v>
      </c>
      <c r="F7" s="18">
        <v>0</v>
      </c>
      <c r="G7" s="3">
        <f t="shared" si="0"/>
        <v>0</v>
      </c>
      <c r="H7" s="23"/>
    </row>
    <row r="8" spans="1:8" x14ac:dyDescent="0.25">
      <c r="A8" s="15" t="s">
        <v>19</v>
      </c>
      <c r="B8" s="1"/>
      <c r="C8" s="57">
        <v>0</v>
      </c>
      <c r="D8" s="2">
        <v>0</v>
      </c>
      <c r="E8" s="2">
        <f>C8*D8</f>
        <v>0</v>
      </c>
      <c r="F8" s="18">
        <v>0</v>
      </c>
      <c r="G8" s="3">
        <f t="shared" si="0"/>
        <v>0</v>
      </c>
      <c r="H8" s="23"/>
    </row>
    <row r="9" spans="1:8" ht="14.45" customHeight="1" x14ac:dyDescent="0.25">
      <c r="A9" s="131" t="s">
        <v>20</v>
      </c>
      <c r="B9" s="132"/>
      <c r="C9" s="60"/>
      <c r="D9" s="34"/>
      <c r="E9" s="34">
        <f>SUM(E6:E7:E8)</f>
        <v>0</v>
      </c>
      <c r="F9" s="34">
        <f>SUM(F6:F7:F8)</f>
        <v>0</v>
      </c>
      <c r="G9" s="34">
        <f>SUM(G5:G8)</f>
        <v>0</v>
      </c>
      <c r="H9" s="44" t="e">
        <f>E9/E60</f>
        <v>#DIV/0!</v>
      </c>
    </row>
    <row r="10" spans="1:8" x14ac:dyDescent="0.25">
      <c r="A10" s="1"/>
      <c r="B10" s="35"/>
      <c r="C10" s="61"/>
      <c r="D10" s="36"/>
      <c r="E10" s="36"/>
      <c r="F10" s="36"/>
      <c r="G10" s="36"/>
      <c r="H10" s="23"/>
    </row>
    <row r="11" spans="1:8" ht="27.6" customHeight="1" x14ac:dyDescent="0.25">
      <c r="A11" s="127" t="s">
        <v>21</v>
      </c>
      <c r="B11" s="128"/>
      <c r="C11" s="53"/>
      <c r="D11" s="7"/>
      <c r="E11" s="9"/>
      <c r="F11" s="9"/>
      <c r="G11" s="7"/>
      <c r="H11" s="23"/>
    </row>
    <row r="12" spans="1:8" ht="14.45" customHeight="1" x14ac:dyDescent="0.25">
      <c r="A12" s="28" t="s">
        <v>22</v>
      </c>
      <c r="B12" s="28" t="s">
        <v>23</v>
      </c>
      <c r="C12" s="59"/>
      <c r="D12" s="25"/>
      <c r="E12" s="27"/>
      <c r="F12" s="31"/>
      <c r="G12" s="56">
        <f>E12-F12</f>
        <v>0</v>
      </c>
      <c r="H12" s="23"/>
    </row>
    <row r="13" spans="1:8" ht="31.9" customHeight="1" x14ac:dyDescent="0.25">
      <c r="A13" s="16" t="s">
        <v>24</v>
      </c>
      <c r="B13" s="5" t="s">
        <v>99</v>
      </c>
      <c r="C13" s="57">
        <v>0</v>
      </c>
      <c r="D13" s="54">
        <v>0</v>
      </c>
      <c r="E13" s="54">
        <f t="shared" ref="E13:E19" si="1">C13*D13</f>
        <v>0</v>
      </c>
      <c r="F13" s="55">
        <v>0</v>
      </c>
      <c r="G13" s="56">
        <f t="shared" ref="G13:G22" si="2">E13-F13</f>
        <v>0</v>
      </c>
      <c r="H13" s="23"/>
    </row>
    <row r="14" spans="1:8" ht="33" customHeight="1" x14ac:dyDescent="0.25">
      <c r="A14" s="16" t="s">
        <v>26</v>
      </c>
      <c r="B14" s="17" t="s">
        <v>99</v>
      </c>
      <c r="C14" s="57">
        <v>0</v>
      </c>
      <c r="D14" s="57">
        <v>0</v>
      </c>
      <c r="E14" s="57">
        <f t="shared" si="1"/>
        <v>0</v>
      </c>
      <c r="F14" s="58">
        <v>0</v>
      </c>
      <c r="G14" s="56">
        <f t="shared" si="2"/>
        <v>0</v>
      </c>
      <c r="H14" s="23"/>
    </row>
    <row r="15" spans="1:8" ht="25.9" customHeight="1" x14ac:dyDescent="0.25">
      <c r="A15" s="16" t="s">
        <v>28</v>
      </c>
      <c r="B15" s="66" t="s">
        <v>100</v>
      </c>
      <c r="C15" s="57">
        <v>0</v>
      </c>
      <c r="D15" s="57">
        <v>0</v>
      </c>
      <c r="E15" s="57">
        <f t="shared" ref="E15" si="3">C15*D15</f>
        <v>0</v>
      </c>
      <c r="F15" s="58">
        <v>0</v>
      </c>
      <c r="G15" s="56">
        <f t="shared" ref="G15" si="4">E15-F15</f>
        <v>0</v>
      </c>
      <c r="H15" s="23"/>
    </row>
    <row r="16" spans="1:8" ht="30.6" customHeight="1" x14ac:dyDescent="0.25">
      <c r="A16" s="16" t="s">
        <v>30</v>
      </c>
      <c r="B16" s="66" t="s">
        <v>101</v>
      </c>
      <c r="C16" s="57">
        <v>0</v>
      </c>
      <c r="D16" s="54">
        <v>0</v>
      </c>
      <c r="E16" s="54">
        <f t="shared" si="1"/>
        <v>0</v>
      </c>
      <c r="F16" s="18">
        <v>0</v>
      </c>
      <c r="G16" s="56">
        <f t="shared" si="2"/>
        <v>0</v>
      </c>
      <c r="H16" s="23"/>
    </row>
    <row r="17" spans="1:8" ht="30" customHeight="1" x14ac:dyDescent="0.25">
      <c r="A17" s="16" t="s">
        <v>32</v>
      </c>
      <c r="B17" s="5" t="s">
        <v>99</v>
      </c>
      <c r="C17" s="57">
        <v>0</v>
      </c>
      <c r="D17" s="54">
        <v>0</v>
      </c>
      <c r="E17" s="54">
        <f t="shared" ref="E17" si="5">C17*D17</f>
        <v>0</v>
      </c>
      <c r="F17" s="18">
        <v>0</v>
      </c>
      <c r="G17" s="56">
        <f t="shared" ref="G17" si="6">E17-F17</f>
        <v>0</v>
      </c>
      <c r="H17" s="23"/>
    </row>
    <row r="18" spans="1:8" ht="17.45" customHeight="1" x14ac:dyDescent="0.25">
      <c r="A18" s="16" t="s">
        <v>34</v>
      </c>
      <c r="B18" s="99" t="s">
        <v>102</v>
      </c>
      <c r="C18" s="57">
        <v>0</v>
      </c>
      <c r="D18" s="54">
        <v>0</v>
      </c>
      <c r="E18" s="54">
        <f t="shared" si="1"/>
        <v>0</v>
      </c>
      <c r="F18" s="18">
        <v>0</v>
      </c>
      <c r="G18" s="56">
        <f t="shared" si="2"/>
        <v>0</v>
      </c>
      <c r="H18" s="23"/>
    </row>
    <row r="19" spans="1:8" x14ac:dyDescent="0.25">
      <c r="A19" s="16" t="s">
        <v>36</v>
      </c>
      <c r="B19" s="1" t="s">
        <v>103</v>
      </c>
      <c r="C19" s="57">
        <v>0</v>
      </c>
      <c r="D19" s="54">
        <v>0</v>
      </c>
      <c r="E19" s="54">
        <f t="shared" si="1"/>
        <v>0</v>
      </c>
      <c r="F19" s="18">
        <v>0</v>
      </c>
      <c r="G19" s="56">
        <f t="shared" si="2"/>
        <v>0</v>
      </c>
      <c r="H19" s="23"/>
    </row>
    <row r="20" spans="1:8" x14ac:dyDescent="0.25">
      <c r="A20" s="16" t="s">
        <v>38</v>
      </c>
      <c r="B20" s="1" t="s">
        <v>103</v>
      </c>
      <c r="C20" s="57">
        <v>0</v>
      </c>
      <c r="D20" s="54">
        <v>0</v>
      </c>
      <c r="E20" s="54">
        <f>C20*D20</f>
        <v>0</v>
      </c>
      <c r="F20" s="18">
        <v>0</v>
      </c>
      <c r="G20" s="56">
        <f t="shared" si="2"/>
        <v>0</v>
      </c>
      <c r="H20" s="23"/>
    </row>
    <row r="21" spans="1:8" x14ac:dyDescent="0.25">
      <c r="A21" s="16" t="s">
        <v>40</v>
      </c>
      <c r="B21" s="17" t="s">
        <v>99</v>
      </c>
      <c r="C21" s="57">
        <v>0</v>
      </c>
      <c r="D21" s="54">
        <v>0</v>
      </c>
      <c r="E21" s="54">
        <f>C21*D21</f>
        <v>0</v>
      </c>
      <c r="F21" s="18">
        <v>0</v>
      </c>
      <c r="G21" s="56">
        <f t="shared" si="2"/>
        <v>0</v>
      </c>
      <c r="H21" s="23"/>
    </row>
    <row r="22" spans="1:8" x14ac:dyDescent="0.25">
      <c r="A22" s="16" t="s">
        <v>42</v>
      </c>
      <c r="B22" s="17" t="s">
        <v>104</v>
      </c>
      <c r="C22" s="57">
        <v>0</v>
      </c>
      <c r="D22" s="54">
        <v>0</v>
      </c>
      <c r="E22" s="54">
        <f>C22*D22</f>
        <v>0</v>
      </c>
      <c r="F22" s="18">
        <v>0</v>
      </c>
      <c r="G22" s="56">
        <f t="shared" si="2"/>
        <v>0</v>
      </c>
      <c r="H22" s="23"/>
    </row>
    <row r="23" spans="1:8" ht="14.45" customHeight="1" x14ac:dyDescent="0.25">
      <c r="A23" s="131" t="s">
        <v>44</v>
      </c>
      <c r="B23" s="132"/>
      <c r="C23" s="62"/>
      <c r="D23" s="34"/>
      <c r="E23" s="34">
        <f>SUM(E13:E22)</f>
        <v>0</v>
      </c>
      <c r="F23" s="34">
        <f>SUM(F13:F22)</f>
        <v>0</v>
      </c>
      <c r="G23" s="34">
        <f>SUM(G13:G22)</f>
        <v>0</v>
      </c>
      <c r="H23" s="44" t="e">
        <f>E23/E60</f>
        <v>#DIV/0!</v>
      </c>
    </row>
    <row r="24" spans="1:8" x14ac:dyDescent="0.25">
      <c r="A24" s="37"/>
      <c r="B24" s="35"/>
      <c r="C24" s="63"/>
      <c r="D24" s="36"/>
      <c r="E24" s="36"/>
      <c r="F24" s="36"/>
      <c r="G24" s="36"/>
      <c r="H24" s="23"/>
    </row>
    <row r="25" spans="1:8" ht="14.45" customHeight="1" x14ac:dyDescent="0.25">
      <c r="A25" s="127" t="s">
        <v>45</v>
      </c>
      <c r="B25" s="128"/>
      <c r="C25" s="7"/>
      <c r="D25" s="9"/>
      <c r="E25" s="9"/>
      <c r="F25" s="9"/>
      <c r="G25" s="7"/>
      <c r="H25" s="23"/>
    </row>
    <row r="26" spans="1:8" x14ac:dyDescent="0.25">
      <c r="A26" s="28" t="s">
        <v>46</v>
      </c>
      <c r="B26" s="28" t="s">
        <v>47</v>
      </c>
      <c r="C26" s="25"/>
      <c r="D26" s="27"/>
      <c r="E26" s="27"/>
      <c r="F26" s="31"/>
      <c r="G26" s="3">
        <f>E26-F26</f>
        <v>0</v>
      </c>
      <c r="H26" s="23"/>
    </row>
    <row r="27" spans="1:8" x14ac:dyDescent="0.25">
      <c r="A27" s="16" t="s">
        <v>48</v>
      </c>
      <c r="B27" s="1" t="s">
        <v>105</v>
      </c>
      <c r="C27" s="64">
        <v>0</v>
      </c>
      <c r="D27" s="2">
        <v>0</v>
      </c>
      <c r="E27" s="2">
        <f>D27*C27</f>
        <v>0</v>
      </c>
      <c r="F27" s="18">
        <v>0</v>
      </c>
      <c r="G27" s="3">
        <f t="shared" ref="G27:G28" si="7">E27-F27</f>
        <v>0</v>
      </c>
      <c r="H27" s="23"/>
    </row>
    <row r="28" spans="1:8" ht="29.45" customHeight="1" x14ac:dyDescent="0.25">
      <c r="A28" s="16" t="s">
        <v>50</v>
      </c>
      <c r="B28" s="5" t="s">
        <v>104</v>
      </c>
      <c r="C28" s="64">
        <v>0</v>
      </c>
      <c r="D28" s="2">
        <v>0</v>
      </c>
      <c r="E28" s="2">
        <f>D28*C28</f>
        <v>0</v>
      </c>
      <c r="F28" s="18">
        <v>0</v>
      </c>
      <c r="G28" s="3">
        <f t="shared" si="7"/>
        <v>0</v>
      </c>
      <c r="H28" s="23"/>
    </row>
    <row r="29" spans="1:8" x14ac:dyDescent="0.25">
      <c r="A29" s="16" t="s">
        <v>52</v>
      </c>
      <c r="B29" s="1" t="s">
        <v>106</v>
      </c>
      <c r="C29" s="64">
        <v>0</v>
      </c>
      <c r="D29" s="2">
        <v>0</v>
      </c>
      <c r="E29" s="2">
        <f>D29*C29</f>
        <v>0</v>
      </c>
      <c r="F29" s="18">
        <v>0</v>
      </c>
      <c r="G29" s="3">
        <f>E29-F29</f>
        <v>0</v>
      </c>
      <c r="H29" s="23"/>
    </row>
    <row r="30" spans="1:8" ht="14.45" customHeight="1" x14ac:dyDescent="0.25">
      <c r="A30" s="131" t="s">
        <v>54</v>
      </c>
      <c r="B30" s="132"/>
      <c r="C30" s="62"/>
      <c r="D30" s="34"/>
      <c r="E30" s="34">
        <f>SUM(E27:E29)</f>
        <v>0</v>
      </c>
      <c r="F30" s="34">
        <f>SUM(F24:F29)</f>
        <v>0</v>
      </c>
      <c r="G30" s="34">
        <f>SUM(G26:G29)</f>
        <v>0</v>
      </c>
      <c r="H30" s="44" t="e">
        <f>E30/E60</f>
        <v>#DIV/0!</v>
      </c>
    </row>
    <row r="31" spans="1:8" x14ac:dyDescent="0.25">
      <c r="A31" s="35"/>
      <c r="B31" s="35"/>
      <c r="C31" s="63"/>
      <c r="D31" s="36"/>
      <c r="E31" s="36"/>
      <c r="F31" s="36"/>
      <c r="G31" s="36"/>
      <c r="H31" s="23"/>
    </row>
    <row r="32" spans="1:8" ht="14.45" customHeight="1" x14ac:dyDescent="0.25">
      <c r="A32" s="127" t="s">
        <v>55</v>
      </c>
      <c r="B32" s="128"/>
      <c r="C32" s="52"/>
      <c r="D32" s="6"/>
      <c r="E32" s="6"/>
      <c r="F32" s="6"/>
      <c r="G32" s="7"/>
      <c r="H32" s="23"/>
    </row>
    <row r="33" spans="1:8" x14ac:dyDescent="0.25">
      <c r="A33" s="28" t="s">
        <v>56</v>
      </c>
      <c r="B33" s="28" t="s">
        <v>57</v>
      </c>
      <c r="C33" s="65"/>
      <c r="D33" s="29"/>
      <c r="E33" s="29"/>
      <c r="F33" s="32"/>
      <c r="G33" s="56">
        <f>E33-F33</f>
        <v>0</v>
      </c>
      <c r="H33" s="23"/>
    </row>
    <row r="34" spans="1:8" ht="31.15" customHeight="1" x14ac:dyDescent="0.25">
      <c r="A34" s="16" t="s">
        <v>58</v>
      </c>
      <c r="B34" s="5" t="s">
        <v>107</v>
      </c>
      <c r="C34" s="57">
        <v>0</v>
      </c>
      <c r="D34" s="54">
        <v>0</v>
      </c>
      <c r="E34" s="54">
        <f>D34*C34</f>
        <v>0</v>
      </c>
      <c r="F34" s="55">
        <v>0</v>
      </c>
      <c r="G34" s="56">
        <f t="shared" ref="G34:G37" si="8">E34-F34</f>
        <v>0</v>
      </c>
      <c r="H34" s="23"/>
    </row>
    <row r="35" spans="1:8" ht="27" customHeight="1" x14ac:dyDescent="0.25">
      <c r="A35" s="16" t="s">
        <v>60</v>
      </c>
      <c r="B35" s="5" t="s">
        <v>108</v>
      </c>
      <c r="C35" s="57">
        <v>0</v>
      </c>
      <c r="D35" s="54">
        <v>0</v>
      </c>
      <c r="E35" s="54">
        <f>D35*C35</f>
        <v>0</v>
      </c>
      <c r="F35" s="55">
        <v>0</v>
      </c>
      <c r="G35" s="56">
        <f t="shared" si="8"/>
        <v>0</v>
      </c>
      <c r="H35" s="23"/>
    </row>
    <row r="36" spans="1:8" x14ac:dyDescent="0.25">
      <c r="A36" s="16" t="s">
        <v>62</v>
      </c>
      <c r="B36" s="1" t="s">
        <v>109</v>
      </c>
      <c r="C36" s="57">
        <v>0</v>
      </c>
      <c r="D36" s="2">
        <v>0</v>
      </c>
      <c r="E36" s="2">
        <f>D36*C36</f>
        <v>0</v>
      </c>
      <c r="F36" s="18">
        <v>0</v>
      </c>
      <c r="G36" s="56">
        <f t="shared" si="8"/>
        <v>0</v>
      </c>
      <c r="H36" s="23"/>
    </row>
    <row r="37" spans="1:8" x14ac:dyDescent="0.25">
      <c r="A37" s="16" t="s">
        <v>64</v>
      </c>
      <c r="B37" s="1" t="s">
        <v>106</v>
      </c>
      <c r="C37" s="57">
        <v>0</v>
      </c>
      <c r="D37" s="2">
        <v>0</v>
      </c>
      <c r="E37" s="2">
        <f>D37*C37</f>
        <v>0</v>
      </c>
      <c r="F37" s="18">
        <v>0</v>
      </c>
      <c r="G37" s="56">
        <f t="shared" si="8"/>
        <v>0</v>
      </c>
      <c r="H37" s="23"/>
    </row>
    <row r="38" spans="1:8" x14ac:dyDescent="0.25">
      <c r="A38" s="38" t="s">
        <v>66</v>
      </c>
      <c r="B38" s="33"/>
      <c r="C38" s="62"/>
      <c r="D38" s="34"/>
      <c r="E38" s="34">
        <f>SUM(E34:E37)</f>
        <v>0</v>
      </c>
      <c r="F38" s="34">
        <f>SUM(F34:F37)</f>
        <v>0</v>
      </c>
      <c r="G38" s="34">
        <f>SUM(G34:G37)</f>
        <v>0</v>
      </c>
      <c r="H38" s="44" t="e">
        <f>E38/E60</f>
        <v>#DIV/0!</v>
      </c>
    </row>
    <row r="39" spans="1:8" x14ac:dyDescent="0.25">
      <c r="A39" s="35"/>
      <c r="B39" s="35"/>
      <c r="C39" s="63"/>
      <c r="D39" s="36"/>
      <c r="E39" s="36"/>
      <c r="F39" s="36"/>
      <c r="G39" s="36"/>
      <c r="H39" s="23"/>
    </row>
    <row r="40" spans="1:8" ht="18" customHeight="1" x14ac:dyDescent="0.25">
      <c r="A40" s="127" t="s">
        <v>67</v>
      </c>
      <c r="B40" s="128"/>
      <c r="C40" s="52"/>
      <c r="D40" s="6"/>
      <c r="E40" s="6"/>
      <c r="F40" s="6"/>
      <c r="G40" s="7"/>
      <c r="H40" s="23"/>
    </row>
    <row r="41" spans="1:8" ht="15" customHeight="1" x14ac:dyDescent="0.25">
      <c r="A41" s="28" t="s">
        <v>68</v>
      </c>
      <c r="B41" s="28" t="s">
        <v>69</v>
      </c>
      <c r="C41" s="65"/>
      <c r="D41" s="29"/>
      <c r="E41" s="29"/>
      <c r="F41" s="32"/>
      <c r="G41" s="3">
        <f>E41-F41</f>
        <v>0</v>
      </c>
      <c r="H41" s="23"/>
    </row>
    <row r="42" spans="1:8" x14ac:dyDescent="0.25">
      <c r="A42" s="16" t="s">
        <v>68</v>
      </c>
      <c r="B42" s="4" t="s">
        <v>70</v>
      </c>
      <c r="C42" s="64">
        <v>0</v>
      </c>
      <c r="D42" s="2">
        <v>0</v>
      </c>
      <c r="E42" s="2">
        <f>C42*D42</f>
        <v>0</v>
      </c>
      <c r="F42" s="18">
        <v>0</v>
      </c>
      <c r="G42" s="3">
        <f t="shared" ref="G42:G45" si="9">E42-F42</f>
        <v>0</v>
      </c>
      <c r="H42" s="23"/>
    </row>
    <row r="43" spans="1:8" x14ac:dyDescent="0.25">
      <c r="A43" s="16" t="s">
        <v>71</v>
      </c>
      <c r="B43" s="4" t="s">
        <v>72</v>
      </c>
      <c r="C43" s="64">
        <v>0</v>
      </c>
      <c r="D43" s="2">
        <v>0</v>
      </c>
      <c r="E43" s="2">
        <f>C43*D43</f>
        <v>0</v>
      </c>
      <c r="F43" s="18">
        <v>0</v>
      </c>
      <c r="G43" s="3">
        <f t="shared" si="9"/>
        <v>0</v>
      </c>
      <c r="H43" s="23"/>
    </row>
    <row r="44" spans="1:8" x14ac:dyDescent="0.25">
      <c r="A44" s="16" t="s">
        <v>73</v>
      </c>
      <c r="B44" s="4" t="s">
        <v>74</v>
      </c>
      <c r="C44" s="64">
        <v>0</v>
      </c>
      <c r="D44" s="2">
        <v>0</v>
      </c>
      <c r="E44" s="2">
        <f>C44*D44</f>
        <v>0</v>
      </c>
      <c r="F44" s="18">
        <v>0</v>
      </c>
      <c r="G44" s="3">
        <f t="shared" si="9"/>
        <v>0</v>
      </c>
      <c r="H44" s="23"/>
    </row>
    <row r="45" spans="1:8" x14ac:dyDescent="0.25">
      <c r="A45" s="16" t="s">
        <v>75</v>
      </c>
      <c r="B45" s="4" t="s">
        <v>76</v>
      </c>
      <c r="C45" s="64">
        <v>0</v>
      </c>
      <c r="D45" s="2">
        <v>0</v>
      </c>
      <c r="E45" s="2">
        <f>C45*D45</f>
        <v>0</v>
      </c>
      <c r="F45" s="18">
        <v>0</v>
      </c>
      <c r="G45" s="3">
        <f t="shared" si="9"/>
        <v>0</v>
      </c>
      <c r="H45" s="23"/>
    </row>
    <row r="46" spans="1:8" x14ac:dyDescent="0.25">
      <c r="A46" s="38" t="s">
        <v>77</v>
      </c>
      <c r="B46" s="33"/>
      <c r="C46" s="62"/>
      <c r="D46" s="34"/>
      <c r="E46" s="34">
        <f>SUM(E42:E45)</f>
        <v>0</v>
      </c>
      <c r="F46" s="34">
        <f>SUM(F42:F45)</f>
        <v>0</v>
      </c>
      <c r="G46" s="34">
        <f>SUM(G42:G45)</f>
        <v>0</v>
      </c>
      <c r="H46" s="45" t="e">
        <f>E46/E60</f>
        <v>#DIV/0!</v>
      </c>
    </row>
    <row r="47" spans="1:8" x14ac:dyDescent="0.25">
      <c r="A47" s="35"/>
      <c r="B47" s="35"/>
      <c r="C47" s="63"/>
      <c r="D47" s="36"/>
      <c r="E47" s="36"/>
      <c r="F47" s="36"/>
      <c r="G47" s="36"/>
      <c r="H47" s="23"/>
    </row>
    <row r="48" spans="1:8" ht="14.45" customHeight="1" x14ac:dyDescent="0.25">
      <c r="A48" s="129" t="s">
        <v>78</v>
      </c>
      <c r="B48" s="129"/>
      <c r="C48" s="52"/>
      <c r="D48" s="6"/>
      <c r="E48" s="6"/>
      <c r="F48" s="6"/>
      <c r="G48" s="7"/>
      <c r="H48" s="23"/>
    </row>
    <row r="49" spans="1:13" x14ac:dyDescent="0.25">
      <c r="A49" s="28" t="s">
        <v>79</v>
      </c>
      <c r="B49" s="28" t="s">
        <v>80</v>
      </c>
      <c r="C49" s="65"/>
      <c r="D49" s="29"/>
      <c r="E49" s="29"/>
      <c r="F49" s="32"/>
      <c r="G49" s="3">
        <f>E49-F49</f>
        <v>0</v>
      </c>
      <c r="H49" s="23"/>
    </row>
    <row r="50" spans="1:13" ht="41.45" customHeight="1" x14ac:dyDescent="0.25">
      <c r="A50" s="16" t="s">
        <v>81</v>
      </c>
      <c r="B50" s="5" t="s">
        <v>103</v>
      </c>
      <c r="C50" s="57">
        <v>0</v>
      </c>
      <c r="D50" s="54">
        <v>0</v>
      </c>
      <c r="E50" s="54">
        <f>C50*D50</f>
        <v>0</v>
      </c>
      <c r="F50" s="55">
        <v>0</v>
      </c>
      <c r="G50" s="56">
        <f t="shared" ref="G50:G53" si="10">E50-F50</f>
        <v>0</v>
      </c>
      <c r="H50" s="23"/>
    </row>
    <row r="51" spans="1:13" x14ac:dyDescent="0.25">
      <c r="A51" s="16" t="s">
        <v>83</v>
      </c>
      <c r="B51" s="1" t="s">
        <v>102</v>
      </c>
      <c r="C51" s="64">
        <v>0</v>
      </c>
      <c r="D51" s="2">
        <v>0</v>
      </c>
      <c r="E51" s="2">
        <f>C51*D51</f>
        <v>0</v>
      </c>
      <c r="F51" s="18">
        <v>0</v>
      </c>
      <c r="G51" s="3">
        <f t="shared" si="10"/>
        <v>0</v>
      </c>
      <c r="H51" s="23"/>
    </row>
    <row r="52" spans="1:13" x14ac:dyDescent="0.25">
      <c r="A52" s="16" t="s">
        <v>85</v>
      </c>
      <c r="B52" s="1" t="s">
        <v>102</v>
      </c>
      <c r="C52" s="64">
        <v>0</v>
      </c>
      <c r="D52" s="2">
        <v>0</v>
      </c>
      <c r="E52" s="2">
        <f>C52*D52</f>
        <v>0</v>
      </c>
      <c r="F52" s="18">
        <v>0</v>
      </c>
      <c r="G52" s="3">
        <f t="shared" si="10"/>
        <v>0</v>
      </c>
      <c r="H52" s="23"/>
    </row>
    <row r="53" spans="1:13" x14ac:dyDescent="0.25">
      <c r="A53" s="16" t="s">
        <v>87</v>
      </c>
      <c r="B53" s="17" t="s">
        <v>99</v>
      </c>
      <c r="C53" s="64">
        <v>0</v>
      </c>
      <c r="D53" s="2">
        <v>0</v>
      </c>
      <c r="E53" s="2">
        <f>C53*D53</f>
        <v>0</v>
      </c>
      <c r="F53" s="18">
        <v>0</v>
      </c>
      <c r="G53" s="3">
        <f t="shared" si="10"/>
        <v>0</v>
      </c>
      <c r="H53" s="23"/>
    </row>
    <row r="54" spans="1:13" x14ac:dyDescent="0.25">
      <c r="A54" s="38" t="s">
        <v>89</v>
      </c>
      <c r="B54" s="33"/>
      <c r="C54" s="62"/>
      <c r="D54" s="34"/>
      <c r="E54" s="34">
        <f>SUM(E50:E53)</f>
        <v>0</v>
      </c>
      <c r="F54" s="34">
        <f>SUM(F50:F53)</f>
        <v>0</v>
      </c>
      <c r="G54" s="34">
        <f>SUM(G50:G53)</f>
        <v>0</v>
      </c>
      <c r="H54" s="44" t="e">
        <f>E54/E60</f>
        <v>#DIV/0!</v>
      </c>
    </row>
    <row r="55" spans="1:13" ht="18" customHeight="1" x14ac:dyDescent="0.25">
      <c r="A55" s="39" t="s">
        <v>90</v>
      </c>
      <c r="B55" s="35"/>
      <c r="C55" s="63"/>
      <c r="D55" s="36"/>
      <c r="E55" s="46">
        <f>E54+E46+E38+E30+E23+E9</f>
        <v>0</v>
      </c>
      <c r="F55" s="47">
        <f>F9+F23+F30+F38+F46+F54</f>
        <v>0</v>
      </c>
      <c r="G55" s="46">
        <f>G9+G23+G30+G38+G46+G54</f>
        <v>0</v>
      </c>
      <c r="H55" s="23"/>
    </row>
    <row r="56" spans="1:13" x14ac:dyDescent="0.25">
      <c r="A56" s="8" t="s">
        <v>91</v>
      </c>
      <c r="B56" s="8"/>
      <c r="C56" s="52"/>
      <c r="D56" s="6"/>
      <c r="E56" s="6"/>
      <c r="F56" s="6"/>
      <c r="G56" s="6"/>
      <c r="H56" s="23"/>
    </row>
    <row r="57" spans="1:13" x14ac:dyDescent="0.25">
      <c r="A57" s="15" t="s">
        <v>92</v>
      </c>
      <c r="B57" s="35" t="s">
        <v>93</v>
      </c>
      <c r="C57" s="63"/>
      <c r="D57" s="40"/>
      <c r="E57" s="48">
        <f>E55*0.07</f>
        <v>0</v>
      </c>
      <c r="F57" s="48"/>
      <c r="G57" s="49">
        <f>E57-F57</f>
        <v>0</v>
      </c>
      <c r="H57" s="23"/>
    </row>
    <row r="58" spans="1:13" x14ac:dyDescent="0.25">
      <c r="A58" s="33" t="s">
        <v>94</v>
      </c>
      <c r="B58" s="33"/>
      <c r="C58" s="62"/>
      <c r="D58" s="34"/>
      <c r="E58" s="43">
        <f>SUM(E56:E57)</f>
        <v>0</v>
      </c>
      <c r="F58" s="34">
        <f>SUM(F57)</f>
        <v>0</v>
      </c>
      <c r="G58" s="34">
        <f>SUM(G57)</f>
        <v>0</v>
      </c>
      <c r="H58" s="44" t="e">
        <f>E58/E60</f>
        <v>#DIV/0!</v>
      </c>
    </row>
    <row r="59" spans="1:13" x14ac:dyDescent="0.25">
      <c r="A59" s="1"/>
      <c r="B59" s="1"/>
      <c r="C59" s="64"/>
      <c r="D59" s="2"/>
      <c r="E59" s="50"/>
      <c r="F59" s="51"/>
      <c r="G59" s="49"/>
      <c r="H59" s="23"/>
    </row>
    <row r="60" spans="1:13" x14ac:dyDescent="0.25">
      <c r="A60" s="130" t="s">
        <v>110</v>
      </c>
      <c r="B60" s="130"/>
      <c r="C60" s="130"/>
      <c r="D60" s="130"/>
      <c r="E60" s="11">
        <f>E55+E58</f>
        <v>0</v>
      </c>
      <c r="F60" s="11">
        <f>F55+F58</f>
        <v>0</v>
      </c>
      <c r="G60" s="11">
        <f>G55+G58</f>
        <v>0</v>
      </c>
      <c r="H60" s="44" t="e">
        <f>H9+H23+H30+H38+H46+H54+H58</f>
        <v>#DIV/0!</v>
      </c>
      <c r="M60" s="42"/>
    </row>
    <row r="61" spans="1:13" x14ac:dyDescent="0.25">
      <c r="E61" s="12"/>
      <c r="F61" s="103" t="e">
        <f>F60/E60</f>
        <v>#DIV/0!</v>
      </c>
      <c r="G61" s="44" t="e">
        <f>G60/E60</f>
        <v>#DIV/0!</v>
      </c>
    </row>
    <row r="62" spans="1:13" x14ac:dyDescent="0.25">
      <c r="B62" s="24"/>
      <c r="C62" s="22"/>
      <c r="D62" s="23"/>
      <c r="E62" s="12"/>
      <c r="G62" s="12"/>
    </row>
    <row r="63" spans="1:13" x14ac:dyDescent="0.25">
      <c r="B63" s="24"/>
    </row>
    <row r="64" spans="1:13" x14ac:dyDescent="0.25">
      <c r="B64" s="24"/>
      <c r="C64" s="22"/>
      <c r="D64" s="41"/>
    </row>
    <row r="65" spans="2:4" x14ac:dyDescent="0.25">
      <c r="B65" s="24"/>
    </row>
    <row r="66" spans="2:4" x14ac:dyDescent="0.25">
      <c r="B66" s="24"/>
      <c r="C66" s="22"/>
      <c r="D66" s="41"/>
    </row>
  </sheetData>
  <mergeCells count="16">
    <mergeCell ref="A1:G1"/>
    <mergeCell ref="A2:B3"/>
    <mergeCell ref="C2:C3"/>
    <mergeCell ref="D2:D3"/>
    <mergeCell ref="E2:E3"/>
    <mergeCell ref="F2:G2"/>
    <mergeCell ref="A32:B32"/>
    <mergeCell ref="A40:B40"/>
    <mergeCell ref="A48:B48"/>
    <mergeCell ref="A60:D60"/>
    <mergeCell ref="A4:B4"/>
    <mergeCell ref="A9:B9"/>
    <mergeCell ref="A11:B11"/>
    <mergeCell ref="A23:B23"/>
    <mergeCell ref="A25:B25"/>
    <mergeCell ref="A30:B3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27BEC-EC23-4EA3-9714-E5796C6FD2F4}">
  <dimension ref="A1:E16"/>
  <sheetViews>
    <sheetView zoomScale="90" zoomScaleNormal="90" workbookViewId="0">
      <selection activeCell="L14" sqref="L14"/>
    </sheetView>
  </sheetViews>
  <sheetFormatPr defaultRowHeight="15" x14ac:dyDescent="0.25"/>
  <cols>
    <col min="1" max="1" width="6.85546875" customWidth="1"/>
    <col min="2" max="2" width="15.7109375" customWidth="1"/>
    <col min="3" max="3" width="5.7109375" customWidth="1"/>
    <col min="4" max="4" width="39.5703125" customWidth="1"/>
    <col min="5" max="5" width="52.5703125" customWidth="1"/>
  </cols>
  <sheetData>
    <row r="1" spans="1:5" ht="62.45" customHeight="1" thickBot="1" x14ac:dyDescent="0.3">
      <c r="A1" s="143" t="s">
        <v>111</v>
      </c>
      <c r="B1" s="144"/>
      <c r="C1" s="144"/>
      <c r="D1" s="144"/>
      <c r="E1" s="144"/>
    </row>
    <row r="2" spans="1:5" ht="14.45" customHeight="1" x14ac:dyDescent="0.25">
      <c r="A2" s="145" t="s">
        <v>112</v>
      </c>
      <c r="B2" s="146"/>
      <c r="C2" s="149" t="s">
        <v>113</v>
      </c>
      <c r="D2" s="150"/>
      <c r="E2" s="151"/>
    </row>
    <row r="3" spans="1:5" ht="25.15" customHeight="1" thickBot="1" x14ac:dyDescent="0.3">
      <c r="A3" s="147"/>
      <c r="B3" s="148"/>
      <c r="C3" s="152"/>
      <c r="D3" s="153"/>
      <c r="E3" s="154"/>
    </row>
    <row r="4" spans="1:5" ht="15.75" thickBot="1" x14ac:dyDescent="0.3">
      <c r="A4" s="161"/>
      <c r="B4" s="162"/>
      <c r="C4" s="162"/>
      <c r="D4" s="162"/>
      <c r="E4" s="162"/>
    </row>
    <row r="5" spans="1:5" ht="52.15" customHeight="1" thickBot="1" x14ac:dyDescent="0.3">
      <c r="A5" s="155" t="s">
        <v>114</v>
      </c>
      <c r="B5" s="156"/>
      <c r="C5" s="157" t="s">
        <v>115</v>
      </c>
      <c r="D5" s="158"/>
      <c r="E5" s="107" t="s">
        <v>116</v>
      </c>
    </row>
    <row r="6" spans="1:5" ht="46.9" customHeight="1" x14ac:dyDescent="0.25">
      <c r="A6" s="137" t="s">
        <v>117</v>
      </c>
      <c r="B6" s="140" t="s">
        <v>118</v>
      </c>
      <c r="C6" s="104" t="s">
        <v>119</v>
      </c>
      <c r="D6" s="108" t="s">
        <v>120</v>
      </c>
      <c r="E6" s="111" t="s">
        <v>121</v>
      </c>
    </row>
    <row r="7" spans="1:5" ht="53.45" customHeight="1" x14ac:dyDescent="0.25">
      <c r="A7" s="138"/>
      <c r="B7" s="159"/>
      <c r="C7" s="105" t="s">
        <v>122</v>
      </c>
      <c r="D7" s="109" t="s">
        <v>123</v>
      </c>
      <c r="E7" s="112" t="s">
        <v>124</v>
      </c>
    </row>
    <row r="8" spans="1:5" ht="27" customHeight="1" thickBot="1" x14ac:dyDescent="0.3">
      <c r="A8" s="139"/>
      <c r="B8" s="160"/>
      <c r="C8" s="106" t="s">
        <v>125</v>
      </c>
      <c r="D8" s="110" t="s">
        <v>107</v>
      </c>
      <c r="E8" s="114"/>
    </row>
    <row r="9" spans="1:5" ht="42.6" customHeight="1" x14ac:dyDescent="0.25">
      <c r="A9" s="137" t="s">
        <v>126</v>
      </c>
      <c r="B9" s="140" t="s">
        <v>127</v>
      </c>
      <c r="C9" s="104" t="s">
        <v>128</v>
      </c>
      <c r="D9" s="108" t="s">
        <v>129</v>
      </c>
      <c r="E9" s="111" t="s">
        <v>130</v>
      </c>
    </row>
    <row r="10" spans="1:5" ht="45.6" customHeight="1" x14ac:dyDescent="0.25">
      <c r="A10" s="138"/>
      <c r="B10" s="141"/>
      <c r="C10" s="105" t="s">
        <v>131</v>
      </c>
      <c r="D10" s="109" t="s">
        <v>132</v>
      </c>
      <c r="E10" s="112" t="s">
        <v>133</v>
      </c>
    </row>
    <row r="11" spans="1:5" ht="29.45" customHeight="1" thickBot="1" x14ac:dyDescent="0.3">
      <c r="A11" s="139"/>
      <c r="B11" s="142"/>
      <c r="C11" s="106" t="s">
        <v>134</v>
      </c>
      <c r="D11" s="110" t="s">
        <v>107</v>
      </c>
      <c r="E11" s="114"/>
    </row>
    <row r="12" spans="1:5" ht="75" customHeight="1" x14ac:dyDescent="0.25">
      <c r="A12" s="137" t="s">
        <v>135</v>
      </c>
      <c r="B12" s="140" t="s">
        <v>136</v>
      </c>
      <c r="C12" s="104" t="s">
        <v>137</v>
      </c>
      <c r="D12" s="108" t="s">
        <v>138</v>
      </c>
      <c r="E12" s="113" t="s">
        <v>139</v>
      </c>
    </row>
    <row r="13" spans="1:5" ht="43.15" customHeight="1" x14ac:dyDescent="0.25">
      <c r="A13" s="138"/>
      <c r="B13" s="141"/>
      <c r="C13" s="105" t="s">
        <v>140</v>
      </c>
      <c r="D13" s="109" t="s">
        <v>141</v>
      </c>
      <c r="E13" s="112" t="s">
        <v>99</v>
      </c>
    </row>
    <row r="14" spans="1:5" ht="41.45" customHeight="1" thickBot="1" x14ac:dyDescent="0.3">
      <c r="A14" s="139"/>
      <c r="B14" s="142"/>
      <c r="C14" s="106" t="s">
        <v>142</v>
      </c>
      <c r="D14" s="110" t="s">
        <v>107</v>
      </c>
      <c r="E14" s="114"/>
    </row>
    <row r="15" spans="1:5" ht="18" x14ac:dyDescent="0.35">
      <c r="A15" s="19"/>
      <c r="B15" s="20"/>
      <c r="C15" s="20"/>
      <c r="D15" s="20"/>
      <c r="E15" s="20"/>
    </row>
    <row r="16" spans="1:5" ht="18" x14ac:dyDescent="0.35">
      <c r="A16" s="21"/>
      <c r="B16" s="20"/>
      <c r="C16" s="21"/>
      <c r="D16" s="20"/>
      <c r="E16" s="20"/>
    </row>
  </sheetData>
  <mergeCells count="12">
    <mergeCell ref="A9:A11"/>
    <mergeCell ref="B9:B11"/>
    <mergeCell ref="A12:A14"/>
    <mergeCell ref="B12:B14"/>
    <mergeCell ref="A1:E1"/>
    <mergeCell ref="A2:B3"/>
    <mergeCell ref="C2:E3"/>
    <mergeCell ref="A5:B5"/>
    <mergeCell ref="C5:D5"/>
    <mergeCell ref="A6:A8"/>
    <mergeCell ref="B6:B8"/>
    <mergeCell ref="A4:E4"/>
  </mergeCell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CE24E-BFB0-41CD-98EA-9C4DD61653A9}">
  <sheetPr>
    <tabColor rgb="FFFF0000"/>
  </sheetPr>
  <dimension ref="A1:E16"/>
  <sheetViews>
    <sheetView zoomScale="90" zoomScaleNormal="90" workbookViewId="0">
      <selection activeCell="H9" sqref="H9"/>
    </sheetView>
  </sheetViews>
  <sheetFormatPr defaultRowHeight="15" x14ac:dyDescent="0.25"/>
  <cols>
    <col min="1" max="1" width="6.85546875" customWidth="1"/>
    <col min="2" max="2" width="15.7109375" customWidth="1"/>
    <col min="3" max="3" width="5.7109375" customWidth="1"/>
    <col min="4" max="4" width="48.7109375" customWidth="1"/>
    <col min="5" max="5" width="53.5703125" customWidth="1"/>
  </cols>
  <sheetData>
    <row r="1" spans="1:5" ht="62.45" customHeight="1" thickBot="1" x14ac:dyDescent="0.3">
      <c r="A1" s="143" t="s">
        <v>111</v>
      </c>
      <c r="B1" s="144"/>
      <c r="C1" s="144"/>
      <c r="D1" s="144"/>
      <c r="E1" s="144"/>
    </row>
    <row r="2" spans="1:5" ht="14.45" customHeight="1" x14ac:dyDescent="0.25">
      <c r="A2" s="171" t="s">
        <v>112</v>
      </c>
      <c r="B2" s="172"/>
      <c r="C2" s="175" t="s">
        <v>170</v>
      </c>
      <c r="D2" s="176"/>
      <c r="E2" s="177"/>
    </row>
    <row r="3" spans="1:5" ht="25.15" customHeight="1" thickBot="1" x14ac:dyDescent="0.3">
      <c r="A3" s="173"/>
      <c r="B3" s="174"/>
      <c r="C3" s="178"/>
      <c r="D3" s="179"/>
      <c r="E3" s="180"/>
    </row>
    <row r="4" spans="1:5" ht="16.5" thickBot="1" x14ac:dyDescent="0.35">
      <c r="A4" s="181"/>
      <c r="B4" s="182"/>
      <c r="C4" s="182"/>
      <c r="D4" s="182"/>
      <c r="E4" s="182"/>
    </row>
    <row r="5" spans="1:5" ht="52.15" customHeight="1" thickBot="1" x14ac:dyDescent="0.35">
      <c r="A5" s="183" t="s">
        <v>114</v>
      </c>
      <c r="B5" s="184"/>
      <c r="C5" s="185" t="s">
        <v>169</v>
      </c>
      <c r="D5" s="186"/>
      <c r="E5" s="116" t="s">
        <v>168</v>
      </c>
    </row>
    <row r="6" spans="1:5" ht="34.9" customHeight="1" x14ac:dyDescent="0.25">
      <c r="A6" s="163" t="s">
        <v>117</v>
      </c>
      <c r="B6" s="166" t="s">
        <v>143</v>
      </c>
      <c r="C6" s="117" t="s">
        <v>119</v>
      </c>
      <c r="D6" s="118" t="s">
        <v>144</v>
      </c>
      <c r="E6" s="119" t="s">
        <v>145</v>
      </c>
    </row>
    <row r="7" spans="1:5" ht="34.9" customHeight="1" x14ac:dyDescent="0.25">
      <c r="A7" s="164"/>
      <c r="B7" s="167"/>
      <c r="C7" s="120" t="s">
        <v>122</v>
      </c>
      <c r="D7" s="121" t="s">
        <v>144</v>
      </c>
      <c r="E7" s="122" t="s">
        <v>146</v>
      </c>
    </row>
    <row r="8" spans="1:5" ht="34.9" customHeight="1" thickBot="1" x14ac:dyDescent="0.3">
      <c r="A8" s="165"/>
      <c r="B8" s="168"/>
      <c r="C8" s="123" t="s">
        <v>125</v>
      </c>
      <c r="D8" s="124" t="s">
        <v>107</v>
      </c>
      <c r="E8" s="122" t="s">
        <v>143</v>
      </c>
    </row>
    <row r="9" spans="1:5" ht="34.9" customHeight="1" x14ac:dyDescent="0.25">
      <c r="A9" s="163" t="s">
        <v>126</v>
      </c>
      <c r="B9" s="166" t="s">
        <v>97</v>
      </c>
      <c r="C9" s="117" t="s">
        <v>128</v>
      </c>
      <c r="D9" s="118" t="s">
        <v>144</v>
      </c>
      <c r="E9" s="119" t="s">
        <v>147</v>
      </c>
    </row>
    <row r="10" spans="1:5" ht="34.9" customHeight="1" x14ac:dyDescent="0.25">
      <c r="A10" s="164"/>
      <c r="B10" s="169"/>
      <c r="C10" s="120" t="s">
        <v>131</v>
      </c>
      <c r="D10" s="121" t="s">
        <v>148</v>
      </c>
      <c r="E10" s="122" t="s">
        <v>144</v>
      </c>
    </row>
    <row r="11" spans="1:5" ht="34.9" customHeight="1" thickBot="1" x14ac:dyDescent="0.3">
      <c r="A11" s="165"/>
      <c r="B11" s="170"/>
      <c r="C11" s="123" t="s">
        <v>134</v>
      </c>
      <c r="D11" s="124" t="s">
        <v>107</v>
      </c>
      <c r="E11" s="122" t="s">
        <v>149</v>
      </c>
    </row>
    <row r="12" spans="1:5" ht="34.9" customHeight="1" x14ac:dyDescent="0.25">
      <c r="A12" s="163" t="s">
        <v>135</v>
      </c>
      <c r="B12" s="166" t="s">
        <v>145</v>
      </c>
      <c r="C12" s="117" t="s">
        <v>137</v>
      </c>
      <c r="D12" s="118" t="s">
        <v>150</v>
      </c>
      <c r="E12" s="125" t="s">
        <v>144</v>
      </c>
    </row>
    <row r="13" spans="1:5" ht="34.9" customHeight="1" x14ac:dyDescent="0.25">
      <c r="A13" s="164"/>
      <c r="B13" s="169"/>
      <c r="C13" s="120" t="s">
        <v>140</v>
      </c>
      <c r="D13" s="121" t="s">
        <v>141</v>
      </c>
      <c r="E13" s="122" t="s">
        <v>99</v>
      </c>
    </row>
    <row r="14" spans="1:5" ht="34.9" customHeight="1" thickBot="1" x14ac:dyDescent="0.3">
      <c r="A14" s="165"/>
      <c r="B14" s="170"/>
      <c r="C14" s="123" t="s">
        <v>142</v>
      </c>
      <c r="D14" s="124" t="s">
        <v>107</v>
      </c>
      <c r="E14" s="126" t="s">
        <v>99</v>
      </c>
    </row>
    <row r="15" spans="1:5" ht="18" x14ac:dyDescent="0.35">
      <c r="A15" s="19"/>
      <c r="B15" s="20"/>
      <c r="C15" s="20"/>
      <c r="D15" s="20"/>
      <c r="E15" s="20"/>
    </row>
    <row r="16" spans="1:5" ht="18" x14ac:dyDescent="0.35">
      <c r="A16" s="21"/>
      <c r="B16" s="20"/>
      <c r="C16" s="21"/>
      <c r="D16" s="20"/>
      <c r="E16" s="20"/>
    </row>
  </sheetData>
  <mergeCells count="12">
    <mergeCell ref="A1:E1"/>
    <mergeCell ref="A2:B3"/>
    <mergeCell ref="C2:E3"/>
    <mergeCell ref="A4:E4"/>
    <mergeCell ref="A5:B5"/>
    <mergeCell ref="C5:D5"/>
    <mergeCell ref="A6:A8"/>
    <mergeCell ref="B6:B8"/>
    <mergeCell ref="A9:A11"/>
    <mergeCell ref="B9:B11"/>
    <mergeCell ref="A12:A14"/>
    <mergeCell ref="B12:B1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ED5F1-5276-464D-9CDB-EAB79B2D9B84}">
  <dimension ref="A1:AK16"/>
  <sheetViews>
    <sheetView zoomScale="110" zoomScaleNormal="110" workbookViewId="0">
      <selection activeCell="AL9" sqref="AL9"/>
    </sheetView>
  </sheetViews>
  <sheetFormatPr defaultRowHeight="15" x14ac:dyDescent="0.25"/>
  <cols>
    <col min="1" max="1" width="31.5703125" customWidth="1"/>
    <col min="2" max="37" width="3.7109375" customWidth="1"/>
  </cols>
  <sheetData>
    <row r="1" spans="1:37" ht="54.6" customHeight="1" thickBot="1" x14ac:dyDescent="0.3">
      <c r="A1" s="187" t="s">
        <v>151</v>
      </c>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row>
    <row r="2" spans="1:37" ht="24" customHeight="1" thickBot="1" x14ac:dyDescent="0.3">
      <c r="A2" s="194" t="s">
        <v>177</v>
      </c>
      <c r="B2" s="188" t="s">
        <v>171</v>
      </c>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90"/>
    </row>
    <row r="3" spans="1:37" ht="15.75" thickBot="1" x14ac:dyDescent="0.3">
      <c r="A3" s="195"/>
      <c r="B3" s="68">
        <v>1</v>
      </c>
      <c r="C3" s="69">
        <v>2</v>
      </c>
      <c r="D3" s="69">
        <v>3</v>
      </c>
      <c r="E3" s="69">
        <v>4</v>
      </c>
      <c r="F3" s="69">
        <v>5</v>
      </c>
      <c r="G3" s="69">
        <v>6</v>
      </c>
      <c r="H3" s="69">
        <v>7</v>
      </c>
      <c r="I3" s="69">
        <v>8</v>
      </c>
      <c r="J3" s="69">
        <v>9</v>
      </c>
      <c r="K3" s="69">
        <v>10</v>
      </c>
      <c r="L3" s="69">
        <v>11</v>
      </c>
      <c r="M3" s="70">
        <v>12</v>
      </c>
      <c r="N3" s="68">
        <v>13</v>
      </c>
      <c r="O3" s="69">
        <v>14</v>
      </c>
      <c r="P3" s="69">
        <v>15</v>
      </c>
      <c r="Q3" s="69">
        <v>16</v>
      </c>
      <c r="R3" s="69">
        <v>17</v>
      </c>
      <c r="S3" s="69">
        <v>18</v>
      </c>
      <c r="T3" s="69">
        <v>19</v>
      </c>
      <c r="U3" s="69">
        <v>20</v>
      </c>
      <c r="V3" s="69">
        <v>21</v>
      </c>
      <c r="W3" s="69">
        <v>22</v>
      </c>
      <c r="X3" s="69">
        <v>23</v>
      </c>
      <c r="Y3" s="70">
        <v>24</v>
      </c>
      <c r="Z3" s="68">
        <v>25</v>
      </c>
      <c r="AA3" s="69">
        <v>26</v>
      </c>
      <c r="AB3" s="69">
        <v>27</v>
      </c>
      <c r="AC3" s="69">
        <v>28</v>
      </c>
      <c r="AD3" s="69">
        <v>29</v>
      </c>
      <c r="AE3" s="69">
        <v>30</v>
      </c>
      <c r="AF3" s="69">
        <v>31</v>
      </c>
      <c r="AG3" s="69">
        <v>32</v>
      </c>
      <c r="AH3" s="69">
        <v>33</v>
      </c>
      <c r="AI3" s="69">
        <v>34</v>
      </c>
      <c r="AJ3" s="69">
        <v>35</v>
      </c>
      <c r="AK3" s="70">
        <v>36</v>
      </c>
    </row>
    <row r="4" spans="1:37" ht="22.15" customHeight="1" x14ac:dyDescent="0.25">
      <c r="A4" s="91" t="s">
        <v>152</v>
      </c>
      <c r="B4" s="71"/>
      <c r="C4" s="13"/>
      <c r="D4" s="14"/>
      <c r="E4" s="14"/>
      <c r="F4" s="14"/>
      <c r="G4" s="14"/>
      <c r="H4" s="14" t="s">
        <v>153</v>
      </c>
      <c r="I4" s="14"/>
      <c r="J4" s="14" t="s">
        <v>153</v>
      </c>
      <c r="K4" s="14"/>
      <c r="L4" s="14" t="s">
        <v>153</v>
      </c>
      <c r="M4" s="72"/>
      <c r="N4" s="77" t="s">
        <v>153</v>
      </c>
      <c r="O4" s="14"/>
      <c r="P4" s="14" t="s">
        <v>153</v>
      </c>
      <c r="Q4" s="14"/>
      <c r="R4" s="14" t="s">
        <v>153</v>
      </c>
      <c r="S4" s="14"/>
      <c r="T4" s="14"/>
      <c r="U4" s="14"/>
      <c r="V4" s="14"/>
      <c r="W4" s="14"/>
      <c r="X4" s="14"/>
      <c r="Y4" s="72"/>
      <c r="Z4" s="77"/>
      <c r="AA4" s="14"/>
      <c r="AB4" s="14"/>
      <c r="AC4" s="14"/>
      <c r="AD4" s="14"/>
      <c r="AE4" s="14"/>
      <c r="AF4" s="14"/>
      <c r="AG4" s="14"/>
      <c r="AH4" s="14"/>
      <c r="AI4" s="14"/>
      <c r="AJ4" s="14"/>
      <c r="AK4" s="72"/>
    </row>
    <row r="5" spans="1:37" ht="37.9" customHeight="1" x14ac:dyDescent="0.25">
      <c r="A5" s="92" t="s">
        <v>154</v>
      </c>
      <c r="B5" s="71"/>
      <c r="C5" s="13"/>
      <c r="D5" s="13"/>
      <c r="E5" s="13"/>
      <c r="F5" s="13"/>
      <c r="G5" s="13"/>
      <c r="H5" s="13"/>
      <c r="I5" s="13"/>
      <c r="J5" s="13"/>
      <c r="K5" s="13"/>
      <c r="L5" s="13" t="s">
        <v>153</v>
      </c>
      <c r="M5" s="73"/>
      <c r="N5" s="71" t="s">
        <v>153</v>
      </c>
      <c r="O5" s="13"/>
      <c r="P5" s="13" t="s">
        <v>153</v>
      </c>
      <c r="Q5" s="13"/>
      <c r="R5" s="13" t="s">
        <v>153</v>
      </c>
      <c r="S5" s="13"/>
      <c r="T5" s="13"/>
      <c r="U5" s="13"/>
      <c r="V5" s="13"/>
      <c r="W5" s="13"/>
      <c r="X5" s="13"/>
      <c r="Y5" s="73"/>
      <c r="Z5" s="71"/>
      <c r="AA5" s="13"/>
      <c r="AB5" s="13"/>
      <c r="AC5" s="13"/>
      <c r="AD5" s="13"/>
      <c r="AE5" s="13"/>
      <c r="AF5" s="13"/>
      <c r="AG5" s="13"/>
      <c r="AH5" s="13"/>
      <c r="AI5" s="13"/>
      <c r="AJ5" s="13"/>
      <c r="AK5" s="73"/>
    </row>
    <row r="6" spans="1:37" ht="22.15" customHeight="1" thickBot="1" x14ac:dyDescent="0.3">
      <c r="A6" s="96" t="s">
        <v>155</v>
      </c>
      <c r="B6" s="74"/>
      <c r="C6" s="75"/>
      <c r="D6" s="75"/>
      <c r="E6" s="75"/>
      <c r="F6" s="75"/>
      <c r="G6" s="75"/>
      <c r="H6" s="75"/>
      <c r="I6" s="75"/>
      <c r="J6" s="75"/>
      <c r="K6" s="75"/>
      <c r="L6" s="75"/>
      <c r="M6" s="76"/>
      <c r="N6" s="74"/>
      <c r="O6" s="75"/>
      <c r="P6" s="75"/>
      <c r="Q6" s="75"/>
      <c r="R6" s="75"/>
      <c r="S6" s="75"/>
      <c r="T6" s="75"/>
      <c r="U6" s="75"/>
      <c r="V6" s="75"/>
      <c r="W6" s="75"/>
      <c r="X6" s="75"/>
      <c r="Y6" s="76"/>
      <c r="Z6" s="74"/>
      <c r="AA6" s="75"/>
      <c r="AB6" s="75"/>
      <c r="AC6" s="75"/>
      <c r="AD6" s="75"/>
      <c r="AE6" s="75"/>
      <c r="AF6" s="75"/>
      <c r="AG6" s="75"/>
      <c r="AH6" s="75"/>
      <c r="AI6" s="75"/>
      <c r="AJ6" s="75"/>
      <c r="AK6" s="76"/>
    </row>
    <row r="7" spans="1:37" ht="23.45" customHeight="1" thickBot="1" x14ac:dyDescent="0.3">
      <c r="A7" s="196"/>
      <c r="B7" s="191" t="s">
        <v>172</v>
      </c>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3"/>
    </row>
    <row r="8" spans="1:37" ht="15.75" thickBot="1" x14ac:dyDescent="0.3">
      <c r="A8" s="197"/>
      <c r="B8" s="78">
        <v>1</v>
      </c>
      <c r="C8" s="79">
        <v>2</v>
      </c>
      <c r="D8" s="79">
        <v>3</v>
      </c>
      <c r="E8" s="79">
        <v>4</v>
      </c>
      <c r="F8" s="79">
        <v>5</v>
      </c>
      <c r="G8" s="79">
        <v>6</v>
      </c>
      <c r="H8" s="79">
        <v>7</v>
      </c>
      <c r="I8" s="79">
        <v>8</v>
      </c>
      <c r="J8" s="79">
        <v>9</v>
      </c>
      <c r="K8" s="79">
        <v>10</v>
      </c>
      <c r="L8" s="79">
        <v>11</v>
      </c>
      <c r="M8" s="80">
        <v>12</v>
      </c>
      <c r="N8" s="89">
        <v>13</v>
      </c>
      <c r="O8" s="79">
        <v>14</v>
      </c>
      <c r="P8" s="79">
        <v>15</v>
      </c>
      <c r="Q8" s="79">
        <v>16</v>
      </c>
      <c r="R8" s="79">
        <v>17</v>
      </c>
      <c r="S8" s="79">
        <v>18</v>
      </c>
      <c r="T8" s="79">
        <v>19</v>
      </c>
      <c r="U8" s="79">
        <v>20</v>
      </c>
      <c r="V8" s="79">
        <v>21</v>
      </c>
      <c r="W8" s="79">
        <v>22</v>
      </c>
      <c r="X8" s="79">
        <v>23</v>
      </c>
      <c r="Y8" s="86">
        <v>24</v>
      </c>
      <c r="Z8" s="78">
        <v>25</v>
      </c>
      <c r="AA8" s="79">
        <v>26</v>
      </c>
      <c r="AB8" s="79">
        <v>27</v>
      </c>
      <c r="AC8" s="79">
        <v>28</v>
      </c>
      <c r="AD8" s="79">
        <v>29</v>
      </c>
      <c r="AE8" s="79">
        <v>30</v>
      </c>
      <c r="AF8" s="79">
        <v>31</v>
      </c>
      <c r="AG8" s="79">
        <v>32</v>
      </c>
      <c r="AH8" s="79">
        <v>33</v>
      </c>
      <c r="AI8" s="79">
        <v>34</v>
      </c>
      <c r="AJ8" s="79">
        <v>35</v>
      </c>
      <c r="AK8" s="80">
        <v>36</v>
      </c>
    </row>
    <row r="9" spans="1:37" ht="22.15" customHeight="1" x14ac:dyDescent="0.25">
      <c r="A9" s="91" t="s">
        <v>156</v>
      </c>
      <c r="B9" s="71"/>
      <c r="C9" s="13"/>
      <c r="D9" s="13"/>
      <c r="E9" s="13"/>
      <c r="F9" s="13"/>
      <c r="G9" s="13"/>
      <c r="H9" s="13" t="s">
        <v>153</v>
      </c>
      <c r="I9" s="13" t="s">
        <v>153</v>
      </c>
      <c r="J9" s="13" t="s">
        <v>153</v>
      </c>
      <c r="K9" s="13" t="s">
        <v>153</v>
      </c>
      <c r="L9" s="13" t="s">
        <v>153</v>
      </c>
      <c r="M9" s="73" t="s">
        <v>153</v>
      </c>
      <c r="N9" s="67" t="s">
        <v>153</v>
      </c>
      <c r="O9" s="13" t="s">
        <v>153</v>
      </c>
      <c r="P9" s="13" t="s">
        <v>153</v>
      </c>
      <c r="Q9" s="13" t="s">
        <v>153</v>
      </c>
      <c r="R9" s="13" t="s">
        <v>153</v>
      </c>
      <c r="S9" s="13" t="s">
        <v>153</v>
      </c>
      <c r="T9" s="13"/>
      <c r="U9" s="13"/>
      <c r="V9" s="13"/>
      <c r="W9" s="13"/>
      <c r="X9" s="13"/>
      <c r="Y9" s="87"/>
      <c r="Z9" s="71"/>
      <c r="AA9" s="13"/>
      <c r="AB9" s="13"/>
      <c r="AC9" s="13"/>
      <c r="AD9" s="13"/>
      <c r="AE9" s="13"/>
      <c r="AF9" s="13"/>
      <c r="AG9" s="13"/>
      <c r="AH9" s="13"/>
      <c r="AI9" s="13"/>
      <c r="AJ9" s="13"/>
      <c r="AK9" s="73"/>
    </row>
    <row r="10" spans="1:37" ht="22.15" customHeight="1" x14ac:dyDescent="0.25">
      <c r="A10" s="93" t="s">
        <v>157</v>
      </c>
      <c r="B10" s="13" t="s">
        <v>153</v>
      </c>
      <c r="C10" s="13" t="s">
        <v>153</v>
      </c>
      <c r="D10" s="13" t="s">
        <v>153</v>
      </c>
      <c r="E10" s="13" t="s">
        <v>153</v>
      </c>
      <c r="F10" s="13" t="s">
        <v>153</v>
      </c>
      <c r="G10" s="13" t="s">
        <v>153</v>
      </c>
      <c r="H10" s="13" t="s">
        <v>153</v>
      </c>
      <c r="I10" s="13" t="s">
        <v>153</v>
      </c>
      <c r="J10" s="13" t="s">
        <v>153</v>
      </c>
      <c r="K10" s="13" t="s">
        <v>153</v>
      </c>
      <c r="L10" s="13" t="s">
        <v>153</v>
      </c>
      <c r="M10" s="73" t="s">
        <v>153</v>
      </c>
      <c r="N10" s="67" t="s">
        <v>153</v>
      </c>
      <c r="O10" s="13" t="s">
        <v>153</v>
      </c>
      <c r="P10" s="13" t="s">
        <v>153</v>
      </c>
      <c r="Q10" s="13" t="s">
        <v>153</v>
      </c>
      <c r="R10" s="13" t="s">
        <v>153</v>
      </c>
      <c r="S10" s="13" t="s">
        <v>153</v>
      </c>
      <c r="T10" s="13" t="s">
        <v>153</v>
      </c>
      <c r="U10" s="13" t="s">
        <v>153</v>
      </c>
      <c r="V10" s="13" t="s">
        <v>153</v>
      </c>
      <c r="W10" s="13" t="s">
        <v>153</v>
      </c>
      <c r="X10" s="13" t="s">
        <v>153</v>
      </c>
      <c r="Y10" s="87" t="s">
        <v>153</v>
      </c>
      <c r="Z10" s="71"/>
      <c r="AA10" s="13"/>
      <c r="AB10" s="13"/>
      <c r="AC10" s="13"/>
      <c r="AD10" s="13"/>
      <c r="AE10" s="13"/>
      <c r="AF10" s="13"/>
      <c r="AG10" s="13"/>
      <c r="AH10" s="13"/>
      <c r="AI10" s="13"/>
      <c r="AJ10" s="13"/>
      <c r="AK10" s="85"/>
    </row>
    <row r="11" spans="1:37" ht="22.15" customHeight="1" thickBot="1" x14ac:dyDescent="0.3">
      <c r="A11" s="95" t="s">
        <v>134</v>
      </c>
      <c r="B11" s="81"/>
      <c r="C11" s="82"/>
      <c r="D11" s="82"/>
      <c r="E11" s="82"/>
      <c r="F11" s="82"/>
      <c r="G11" s="82"/>
      <c r="H11" s="83"/>
      <c r="I11" s="83"/>
      <c r="J11" s="83"/>
      <c r="K11" s="82"/>
      <c r="L11" s="82"/>
      <c r="M11" s="84"/>
      <c r="N11" s="90"/>
      <c r="O11" s="83"/>
      <c r="P11" s="83"/>
      <c r="Q11" s="82"/>
      <c r="R11" s="82"/>
      <c r="S11" s="82"/>
      <c r="T11" s="82"/>
      <c r="U11" s="82"/>
      <c r="V11" s="82"/>
      <c r="W11" s="82"/>
      <c r="X11" s="82"/>
      <c r="Y11" s="88"/>
      <c r="Z11" s="74"/>
      <c r="AA11" s="75"/>
      <c r="AB11" s="75"/>
      <c r="AC11" s="75"/>
      <c r="AD11" s="75"/>
      <c r="AE11" s="75"/>
      <c r="AF11" s="75"/>
      <c r="AG11" s="75"/>
      <c r="AH11" s="75"/>
      <c r="AI11" s="75"/>
      <c r="AJ11" s="75"/>
      <c r="AK11" s="76"/>
    </row>
    <row r="12" spans="1:37" ht="15.6" customHeight="1" thickBot="1" x14ac:dyDescent="0.3">
      <c r="A12" s="194"/>
      <c r="B12" s="188" t="s">
        <v>173</v>
      </c>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90"/>
    </row>
    <row r="13" spans="1:37" ht="15.75" thickBot="1" x14ac:dyDescent="0.3">
      <c r="A13" s="195"/>
      <c r="B13" s="68">
        <v>1</v>
      </c>
      <c r="C13" s="69">
        <v>2</v>
      </c>
      <c r="D13" s="69">
        <v>3</v>
      </c>
      <c r="E13" s="69">
        <v>4</v>
      </c>
      <c r="F13" s="69">
        <v>5</v>
      </c>
      <c r="G13" s="69">
        <v>6</v>
      </c>
      <c r="H13" s="69">
        <v>7</v>
      </c>
      <c r="I13" s="69">
        <v>8</v>
      </c>
      <c r="J13" s="69">
        <v>9</v>
      </c>
      <c r="K13" s="69">
        <v>10</v>
      </c>
      <c r="L13" s="69">
        <v>11</v>
      </c>
      <c r="M13" s="70">
        <v>12</v>
      </c>
      <c r="N13" s="68">
        <v>13</v>
      </c>
      <c r="O13" s="69">
        <v>14</v>
      </c>
      <c r="P13" s="69">
        <v>15</v>
      </c>
      <c r="Q13" s="69">
        <v>16</v>
      </c>
      <c r="R13" s="69">
        <v>17</v>
      </c>
      <c r="S13" s="69">
        <v>18</v>
      </c>
      <c r="T13" s="69">
        <v>19</v>
      </c>
      <c r="U13" s="69">
        <v>20</v>
      </c>
      <c r="V13" s="69">
        <v>21</v>
      </c>
      <c r="W13" s="69">
        <v>22</v>
      </c>
      <c r="X13" s="69">
        <v>23</v>
      </c>
      <c r="Y13" s="70">
        <v>24</v>
      </c>
      <c r="Z13" s="68">
        <v>25</v>
      </c>
      <c r="AA13" s="69">
        <v>26</v>
      </c>
      <c r="AB13" s="69">
        <v>27</v>
      </c>
      <c r="AC13" s="69">
        <v>28</v>
      </c>
      <c r="AD13" s="69">
        <v>29</v>
      </c>
      <c r="AE13" s="69">
        <v>30</v>
      </c>
      <c r="AF13" s="69">
        <v>31</v>
      </c>
      <c r="AG13" s="69">
        <v>32</v>
      </c>
      <c r="AH13" s="69">
        <v>33</v>
      </c>
      <c r="AI13" s="69">
        <v>34</v>
      </c>
      <c r="AJ13" s="69">
        <v>35</v>
      </c>
      <c r="AK13" s="70">
        <v>36</v>
      </c>
    </row>
    <row r="14" spans="1:37" ht="22.15" customHeight="1" x14ac:dyDescent="0.25">
      <c r="A14" s="91" t="s">
        <v>158</v>
      </c>
      <c r="B14" s="71"/>
      <c r="C14" s="13"/>
      <c r="D14" s="13"/>
      <c r="E14" s="13"/>
      <c r="F14" s="13"/>
      <c r="G14" s="13"/>
      <c r="H14" s="13"/>
      <c r="I14" s="13" t="s">
        <v>153</v>
      </c>
      <c r="J14" s="13" t="s">
        <v>153</v>
      </c>
      <c r="K14" s="13" t="s">
        <v>153</v>
      </c>
      <c r="L14" s="13" t="s">
        <v>153</v>
      </c>
      <c r="M14" s="73" t="s">
        <v>153</v>
      </c>
      <c r="N14" s="71"/>
      <c r="O14" s="13"/>
      <c r="P14" s="13"/>
      <c r="Q14" s="13"/>
      <c r="R14" s="13"/>
      <c r="S14" s="13"/>
      <c r="T14" s="13"/>
      <c r="U14" s="13"/>
      <c r="V14" s="13"/>
      <c r="W14" s="13"/>
      <c r="X14" s="13"/>
      <c r="Y14" s="73"/>
      <c r="Z14" s="71"/>
      <c r="AA14" s="13"/>
      <c r="AB14" s="13"/>
      <c r="AC14" s="13"/>
      <c r="AD14" s="13"/>
      <c r="AE14" s="13"/>
      <c r="AF14" s="13"/>
      <c r="AG14" s="13"/>
      <c r="AH14" s="13"/>
      <c r="AI14" s="13"/>
      <c r="AJ14" s="13"/>
      <c r="AK14" s="72"/>
    </row>
    <row r="15" spans="1:37" ht="22.15" customHeight="1" x14ac:dyDescent="0.25">
      <c r="A15" s="93" t="s">
        <v>159</v>
      </c>
      <c r="B15" s="71"/>
      <c r="C15" s="13"/>
      <c r="D15" s="13"/>
      <c r="E15" s="13"/>
      <c r="F15" s="13"/>
      <c r="G15" s="13"/>
      <c r="H15" s="13"/>
      <c r="I15" s="13"/>
      <c r="J15" s="13"/>
      <c r="K15" s="13"/>
      <c r="L15" s="13"/>
      <c r="M15" s="73"/>
      <c r="N15" s="71"/>
      <c r="O15" s="13"/>
      <c r="P15" s="13"/>
      <c r="Q15" s="13"/>
      <c r="R15" s="13"/>
      <c r="S15" s="13"/>
      <c r="T15" s="13"/>
      <c r="U15" s="13"/>
      <c r="V15" s="13"/>
      <c r="W15" s="13"/>
      <c r="X15" s="13"/>
      <c r="Y15" s="73"/>
      <c r="Z15" s="71"/>
      <c r="AA15" s="13"/>
      <c r="AB15" s="13"/>
      <c r="AC15" s="13"/>
      <c r="AD15" s="13"/>
      <c r="AE15" s="13"/>
      <c r="AF15" s="13"/>
      <c r="AG15" s="13"/>
      <c r="AH15" s="13"/>
      <c r="AI15" s="13"/>
      <c r="AJ15" s="13"/>
      <c r="AK15" s="85"/>
    </row>
    <row r="16" spans="1:37" ht="22.15" customHeight="1" thickBot="1" x14ac:dyDescent="0.3">
      <c r="A16" s="94" t="s">
        <v>160</v>
      </c>
      <c r="B16" s="74"/>
      <c r="C16" s="75"/>
      <c r="D16" s="75"/>
      <c r="E16" s="75"/>
      <c r="F16" s="75"/>
      <c r="G16" s="75"/>
      <c r="H16" s="75"/>
      <c r="I16" s="75"/>
      <c r="J16" s="75"/>
      <c r="K16" s="75"/>
      <c r="L16" s="75"/>
      <c r="M16" s="76"/>
      <c r="N16" s="74"/>
      <c r="O16" s="75"/>
      <c r="P16" s="75"/>
      <c r="Q16" s="75"/>
      <c r="R16" s="75"/>
      <c r="S16" s="75"/>
      <c r="T16" s="75"/>
      <c r="U16" s="75"/>
      <c r="V16" s="75"/>
      <c r="W16" s="75"/>
      <c r="X16" s="75"/>
      <c r="Y16" s="76"/>
      <c r="Z16" s="74"/>
      <c r="AA16" s="75"/>
      <c r="AB16" s="75"/>
      <c r="AC16" s="75"/>
      <c r="AD16" s="75"/>
      <c r="AE16" s="75"/>
      <c r="AF16" s="75"/>
      <c r="AG16" s="75"/>
      <c r="AH16" s="75"/>
      <c r="AI16" s="75"/>
      <c r="AJ16" s="75"/>
      <c r="AK16" s="97"/>
    </row>
  </sheetData>
  <mergeCells count="7">
    <mergeCell ref="A1:AK1"/>
    <mergeCell ref="B2:AK2"/>
    <mergeCell ref="B7:AK7"/>
    <mergeCell ref="B12:AK12"/>
    <mergeCell ref="A12:A13"/>
    <mergeCell ref="A7:A8"/>
    <mergeCell ref="A2:A3"/>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D326-FC1E-4B8B-9E68-6A2038F56040}">
  <sheetPr>
    <tabColor rgb="FFFF0000"/>
  </sheetPr>
  <dimension ref="A1:AK16"/>
  <sheetViews>
    <sheetView zoomScale="110" zoomScaleNormal="110" workbookViewId="0">
      <selection activeCell="J25" sqref="J25"/>
    </sheetView>
  </sheetViews>
  <sheetFormatPr defaultRowHeight="15" x14ac:dyDescent="0.25"/>
  <cols>
    <col min="1" max="1" width="31.5703125" customWidth="1"/>
    <col min="2" max="37" width="3.7109375" customWidth="1"/>
  </cols>
  <sheetData>
    <row r="1" spans="1:37" ht="54.6" customHeight="1" thickBot="1" x14ac:dyDescent="0.3">
      <c r="A1" s="187" t="s">
        <v>151</v>
      </c>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row>
    <row r="2" spans="1:37" ht="24" customHeight="1" thickBot="1" x14ac:dyDescent="0.3">
      <c r="A2" s="194" t="s">
        <v>177</v>
      </c>
      <c r="B2" s="188" t="s">
        <v>174</v>
      </c>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90"/>
    </row>
    <row r="3" spans="1:37" ht="15.75" thickBot="1" x14ac:dyDescent="0.3">
      <c r="A3" s="195"/>
      <c r="B3" s="68">
        <v>1</v>
      </c>
      <c r="C3" s="69">
        <v>2</v>
      </c>
      <c r="D3" s="69">
        <v>3</v>
      </c>
      <c r="E3" s="69">
        <v>4</v>
      </c>
      <c r="F3" s="69">
        <v>5</v>
      </c>
      <c r="G3" s="69">
        <v>6</v>
      </c>
      <c r="H3" s="69">
        <v>7</v>
      </c>
      <c r="I3" s="69">
        <v>8</v>
      </c>
      <c r="J3" s="69">
        <v>9</v>
      </c>
      <c r="K3" s="69">
        <v>10</v>
      </c>
      <c r="L3" s="69">
        <v>11</v>
      </c>
      <c r="M3" s="70">
        <v>12</v>
      </c>
      <c r="N3" s="68">
        <v>13</v>
      </c>
      <c r="O3" s="69">
        <v>14</v>
      </c>
      <c r="P3" s="69">
        <v>15</v>
      </c>
      <c r="Q3" s="69">
        <v>16</v>
      </c>
      <c r="R3" s="69">
        <v>17</v>
      </c>
      <c r="S3" s="69">
        <v>18</v>
      </c>
      <c r="T3" s="69">
        <v>19</v>
      </c>
      <c r="U3" s="69">
        <v>20</v>
      </c>
      <c r="V3" s="69">
        <v>21</v>
      </c>
      <c r="W3" s="69">
        <v>22</v>
      </c>
      <c r="X3" s="69">
        <v>23</v>
      </c>
      <c r="Y3" s="70">
        <v>24</v>
      </c>
      <c r="Z3" s="68">
        <v>25</v>
      </c>
      <c r="AA3" s="69">
        <v>26</v>
      </c>
      <c r="AB3" s="69">
        <v>27</v>
      </c>
      <c r="AC3" s="69">
        <v>28</v>
      </c>
      <c r="AD3" s="69">
        <v>29</v>
      </c>
      <c r="AE3" s="69">
        <v>30</v>
      </c>
      <c r="AF3" s="69">
        <v>31</v>
      </c>
      <c r="AG3" s="69">
        <v>32</v>
      </c>
      <c r="AH3" s="69">
        <v>33</v>
      </c>
      <c r="AI3" s="69">
        <v>34</v>
      </c>
      <c r="AJ3" s="69">
        <v>35</v>
      </c>
      <c r="AK3" s="70">
        <v>36</v>
      </c>
    </row>
    <row r="4" spans="1:37" ht="22.15" customHeight="1" x14ac:dyDescent="0.25">
      <c r="A4" s="91" t="s">
        <v>161</v>
      </c>
      <c r="B4" s="71"/>
      <c r="C4" s="13"/>
      <c r="D4" s="14"/>
      <c r="E4" s="14"/>
      <c r="F4" s="14"/>
      <c r="G4" s="14"/>
      <c r="H4" s="14"/>
      <c r="I4" s="14"/>
      <c r="J4" s="14"/>
      <c r="K4" s="14"/>
      <c r="L4" s="14"/>
      <c r="M4" s="72"/>
      <c r="N4" s="77"/>
      <c r="O4" s="14"/>
      <c r="P4" s="14"/>
      <c r="Q4" s="14"/>
      <c r="R4" s="14"/>
      <c r="S4" s="14"/>
      <c r="T4" s="14"/>
      <c r="U4" s="14"/>
      <c r="V4" s="14"/>
      <c r="W4" s="14"/>
      <c r="X4" s="14"/>
      <c r="Y4" s="72"/>
      <c r="Z4" s="77"/>
      <c r="AA4" s="14"/>
      <c r="AB4" s="14"/>
      <c r="AC4" s="14"/>
      <c r="AD4" s="14"/>
      <c r="AE4" s="14"/>
      <c r="AF4" s="14"/>
      <c r="AG4" s="14"/>
      <c r="AH4" s="14"/>
      <c r="AI4" s="14"/>
      <c r="AJ4" s="14"/>
      <c r="AK4" s="72"/>
    </row>
    <row r="5" spans="1:37" ht="37.9" customHeight="1" x14ac:dyDescent="0.25">
      <c r="A5" s="92" t="s">
        <v>162</v>
      </c>
      <c r="B5" s="71"/>
      <c r="C5" s="13"/>
      <c r="D5" s="13"/>
      <c r="E5" s="13"/>
      <c r="F5" s="13"/>
      <c r="G5" s="13"/>
      <c r="H5" s="13"/>
      <c r="I5" s="13"/>
      <c r="J5" s="13"/>
      <c r="K5" s="13"/>
      <c r="L5" s="13"/>
      <c r="M5" s="73"/>
      <c r="N5" s="71"/>
      <c r="O5" s="13"/>
      <c r="P5" s="13"/>
      <c r="Q5" s="13"/>
      <c r="R5" s="13"/>
      <c r="S5" s="13"/>
      <c r="T5" s="13"/>
      <c r="U5" s="13"/>
      <c r="V5" s="13"/>
      <c r="W5" s="13"/>
      <c r="X5" s="13"/>
      <c r="Y5" s="73"/>
      <c r="Z5" s="71"/>
      <c r="AA5" s="13"/>
      <c r="AB5" s="13"/>
      <c r="AC5" s="13"/>
      <c r="AD5" s="13"/>
      <c r="AE5" s="13"/>
      <c r="AF5" s="13"/>
      <c r="AG5" s="13"/>
      <c r="AH5" s="13"/>
      <c r="AI5" s="13"/>
      <c r="AJ5" s="13"/>
      <c r="AK5" s="73"/>
    </row>
    <row r="6" spans="1:37" ht="22.15" customHeight="1" thickBot="1" x14ac:dyDescent="0.3">
      <c r="A6" s="98" t="s">
        <v>163</v>
      </c>
      <c r="B6" s="74"/>
      <c r="C6" s="75"/>
      <c r="D6" s="75"/>
      <c r="E6" s="75"/>
      <c r="F6" s="75"/>
      <c r="G6" s="75"/>
      <c r="H6" s="75"/>
      <c r="I6" s="75"/>
      <c r="J6" s="75"/>
      <c r="K6" s="75"/>
      <c r="L6" s="75"/>
      <c r="M6" s="76"/>
      <c r="N6" s="74"/>
      <c r="O6" s="75"/>
      <c r="P6" s="75"/>
      <c r="Q6" s="75"/>
      <c r="R6" s="75"/>
      <c r="S6" s="75"/>
      <c r="T6" s="75"/>
      <c r="U6" s="75"/>
      <c r="V6" s="75"/>
      <c r="W6" s="75"/>
      <c r="X6" s="75"/>
      <c r="Y6" s="76"/>
      <c r="Z6" s="74"/>
      <c r="AA6" s="75"/>
      <c r="AB6" s="75"/>
      <c r="AC6" s="75"/>
      <c r="AD6" s="75"/>
      <c r="AE6" s="75"/>
      <c r="AF6" s="75"/>
      <c r="AG6" s="75"/>
      <c r="AH6" s="75"/>
      <c r="AI6" s="75"/>
      <c r="AJ6" s="75"/>
      <c r="AK6" s="76"/>
    </row>
    <row r="7" spans="1:37" ht="23.45" customHeight="1" thickBot="1" x14ac:dyDescent="0.3">
      <c r="A7" s="196"/>
      <c r="B7" s="191" t="s">
        <v>175</v>
      </c>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3"/>
    </row>
    <row r="8" spans="1:37" ht="15.75" thickBot="1" x14ac:dyDescent="0.3">
      <c r="A8" s="197"/>
      <c r="B8" s="78">
        <v>1</v>
      </c>
      <c r="C8" s="79">
        <v>2</v>
      </c>
      <c r="D8" s="79">
        <v>3</v>
      </c>
      <c r="E8" s="79">
        <v>4</v>
      </c>
      <c r="F8" s="79">
        <v>5</v>
      </c>
      <c r="G8" s="79">
        <v>6</v>
      </c>
      <c r="H8" s="79">
        <v>7</v>
      </c>
      <c r="I8" s="79">
        <v>8</v>
      </c>
      <c r="J8" s="79">
        <v>9</v>
      </c>
      <c r="K8" s="79">
        <v>10</v>
      </c>
      <c r="L8" s="79">
        <v>11</v>
      </c>
      <c r="M8" s="80">
        <v>12</v>
      </c>
      <c r="N8" s="89">
        <v>13</v>
      </c>
      <c r="O8" s="79">
        <v>14</v>
      </c>
      <c r="P8" s="79">
        <v>15</v>
      </c>
      <c r="Q8" s="79">
        <v>16</v>
      </c>
      <c r="R8" s="79">
        <v>17</v>
      </c>
      <c r="S8" s="79">
        <v>18</v>
      </c>
      <c r="T8" s="79">
        <v>19</v>
      </c>
      <c r="U8" s="79">
        <v>20</v>
      </c>
      <c r="V8" s="79">
        <v>21</v>
      </c>
      <c r="W8" s="79">
        <v>22</v>
      </c>
      <c r="X8" s="79">
        <v>23</v>
      </c>
      <c r="Y8" s="86">
        <v>24</v>
      </c>
      <c r="Z8" s="78">
        <v>25</v>
      </c>
      <c r="AA8" s="79">
        <v>26</v>
      </c>
      <c r="AB8" s="79">
        <v>27</v>
      </c>
      <c r="AC8" s="79">
        <v>28</v>
      </c>
      <c r="AD8" s="79">
        <v>29</v>
      </c>
      <c r="AE8" s="79">
        <v>30</v>
      </c>
      <c r="AF8" s="79">
        <v>31</v>
      </c>
      <c r="AG8" s="79">
        <v>32</v>
      </c>
      <c r="AH8" s="79">
        <v>33</v>
      </c>
      <c r="AI8" s="79">
        <v>34</v>
      </c>
      <c r="AJ8" s="79">
        <v>35</v>
      </c>
      <c r="AK8" s="80">
        <v>36</v>
      </c>
    </row>
    <row r="9" spans="1:37" ht="22.15" customHeight="1" x14ac:dyDescent="0.25">
      <c r="A9" s="91" t="s">
        <v>164</v>
      </c>
      <c r="B9" s="71"/>
      <c r="C9" s="13"/>
      <c r="D9" s="13"/>
      <c r="E9" s="13"/>
      <c r="F9" s="13"/>
      <c r="G9" s="13"/>
      <c r="H9" s="13"/>
      <c r="I9" s="13"/>
      <c r="J9" s="13"/>
      <c r="K9" s="13"/>
      <c r="L9" s="13"/>
      <c r="M9" s="73"/>
      <c r="N9" s="67"/>
      <c r="O9" s="13"/>
      <c r="P9" s="13"/>
      <c r="Q9" s="13"/>
      <c r="R9" s="13"/>
      <c r="S9" s="13"/>
      <c r="T9" s="13"/>
      <c r="U9" s="13"/>
      <c r="V9" s="13"/>
      <c r="W9" s="13"/>
      <c r="X9" s="13"/>
      <c r="Y9" s="87"/>
      <c r="Z9" s="71"/>
      <c r="AA9" s="13"/>
      <c r="AB9" s="13"/>
      <c r="AC9" s="13"/>
      <c r="AD9" s="13"/>
      <c r="AE9" s="13"/>
      <c r="AF9" s="13"/>
      <c r="AG9" s="13"/>
      <c r="AH9" s="13"/>
      <c r="AI9" s="13"/>
      <c r="AJ9" s="13"/>
      <c r="AK9" s="73"/>
    </row>
    <row r="10" spans="1:37" ht="22.15" customHeight="1" x14ac:dyDescent="0.25">
      <c r="A10" s="93" t="s">
        <v>165</v>
      </c>
      <c r="B10" s="13"/>
      <c r="C10" s="13"/>
      <c r="D10" s="13"/>
      <c r="E10" s="13"/>
      <c r="F10" s="13"/>
      <c r="G10" s="13"/>
      <c r="H10" s="13"/>
      <c r="I10" s="13"/>
      <c r="J10" s="13"/>
      <c r="K10" s="13"/>
      <c r="L10" s="13"/>
      <c r="M10" s="73"/>
      <c r="N10" s="67"/>
      <c r="O10" s="13"/>
      <c r="P10" s="13"/>
      <c r="Q10" s="13"/>
      <c r="R10" s="13"/>
      <c r="S10" s="13"/>
      <c r="T10" s="13"/>
      <c r="U10" s="13"/>
      <c r="V10" s="13"/>
      <c r="W10" s="13"/>
      <c r="X10" s="13"/>
      <c r="Y10" s="87"/>
      <c r="Z10" s="71"/>
      <c r="AA10" s="13"/>
      <c r="AB10" s="13"/>
      <c r="AC10" s="13"/>
      <c r="AD10" s="13"/>
      <c r="AE10" s="13"/>
      <c r="AF10" s="13"/>
      <c r="AG10" s="13"/>
      <c r="AH10" s="13"/>
      <c r="AI10" s="13"/>
      <c r="AJ10" s="13"/>
      <c r="AK10" s="85"/>
    </row>
    <row r="11" spans="1:37" ht="22.15" customHeight="1" thickBot="1" x14ac:dyDescent="0.3">
      <c r="A11" s="95" t="s">
        <v>166</v>
      </c>
      <c r="B11" s="81"/>
      <c r="C11" s="82"/>
      <c r="D11" s="82"/>
      <c r="E11" s="82"/>
      <c r="F11" s="82"/>
      <c r="G11" s="82"/>
      <c r="H11" s="83"/>
      <c r="I11" s="83"/>
      <c r="J11" s="83"/>
      <c r="K11" s="82"/>
      <c r="L11" s="82"/>
      <c r="M11" s="84"/>
      <c r="N11" s="90"/>
      <c r="O11" s="83"/>
      <c r="P11" s="83"/>
      <c r="Q11" s="82"/>
      <c r="R11" s="82"/>
      <c r="S11" s="82"/>
      <c r="T11" s="82"/>
      <c r="U11" s="82"/>
      <c r="V11" s="82"/>
      <c r="W11" s="82"/>
      <c r="X11" s="82"/>
      <c r="Y11" s="88"/>
      <c r="Z11" s="74"/>
      <c r="AA11" s="75"/>
      <c r="AB11" s="75"/>
      <c r="AC11" s="75"/>
      <c r="AD11" s="75"/>
      <c r="AE11" s="75"/>
      <c r="AF11" s="75"/>
      <c r="AG11" s="75"/>
      <c r="AH11" s="75"/>
      <c r="AI11" s="75"/>
      <c r="AJ11" s="75"/>
      <c r="AK11" s="76"/>
    </row>
    <row r="12" spans="1:37" ht="15.6" customHeight="1" thickBot="1" x14ac:dyDescent="0.3">
      <c r="A12" s="194"/>
      <c r="B12" s="188" t="s">
        <v>176</v>
      </c>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90"/>
    </row>
    <row r="13" spans="1:37" ht="15.75" thickBot="1" x14ac:dyDescent="0.3">
      <c r="A13" s="195"/>
      <c r="B13" s="68">
        <v>1</v>
      </c>
      <c r="C13" s="69">
        <v>2</v>
      </c>
      <c r="D13" s="69">
        <v>3</v>
      </c>
      <c r="E13" s="69">
        <v>4</v>
      </c>
      <c r="F13" s="69">
        <v>5</v>
      </c>
      <c r="G13" s="69">
        <v>6</v>
      </c>
      <c r="H13" s="69">
        <v>7</v>
      </c>
      <c r="I13" s="69">
        <v>8</v>
      </c>
      <c r="J13" s="69">
        <v>9</v>
      </c>
      <c r="K13" s="69">
        <v>10</v>
      </c>
      <c r="L13" s="69">
        <v>11</v>
      </c>
      <c r="M13" s="70">
        <v>12</v>
      </c>
      <c r="N13" s="68">
        <v>13</v>
      </c>
      <c r="O13" s="69">
        <v>14</v>
      </c>
      <c r="P13" s="69">
        <v>15</v>
      </c>
      <c r="Q13" s="69">
        <v>16</v>
      </c>
      <c r="R13" s="69">
        <v>17</v>
      </c>
      <c r="S13" s="69">
        <v>18</v>
      </c>
      <c r="T13" s="69">
        <v>19</v>
      </c>
      <c r="U13" s="69">
        <v>20</v>
      </c>
      <c r="V13" s="69">
        <v>21</v>
      </c>
      <c r="W13" s="69">
        <v>22</v>
      </c>
      <c r="X13" s="69">
        <v>23</v>
      </c>
      <c r="Y13" s="70">
        <v>24</v>
      </c>
      <c r="Z13" s="68">
        <v>25</v>
      </c>
      <c r="AA13" s="69">
        <v>26</v>
      </c>
      <c r="AB13" s="69">
        <v>27</v>
      </c>
      <c r="AC13" s="69">
        <v>28</v>
      </c>
      <c r="AD13" s="69">
        <v>29</v>
      </c>
      <c r="AE13" s="69">
        <v>30</v>
      </c>
      <c r="AF13" s="69">
        <v>31</v>
      </c>
      <c r="AG13" s="69">
        <v>32</v>
      </c>
      <c r="AH13" s="69">
        <v>33</v>
      </c>
      <c r="AI13" s="69">
        <v>34</v>
      </c>
      <c r="AJ13" s="69">
        <v>35</v>
      </c>
      <c r="AK13" s="70">
        <v>36</v>
      </c>
    </row>
    <row r="14" spans="1:37" ht="22.15" customHeight="1" x14ac:dyDescent="0.25">
      <c r="A14" s="91" t="s">
        <v>167</v>
      </c>
      <c r="B14" s="71"/>
      <c r="C14" s="13"/>
      <c r="D14" s="13"/>
      <c r="E14" s="13"/>
      <c r="F14" s="13"/>
      <c r="G14" s="13"/>
      <c r="H14" s="13"/>
      <c r="I14" s="13"/>
      <c r="J14" s="13"/>
      <c r="K14" s="13"/>
      <c r="L14" s="13"/>
      <c r="M14" s="73"/>
      <c r="N14" s="71"/>
      <c r="O14" s="13"/>
      <c r="P14" s="13"/>
      <c r="Q14" s="13"/>
      <c r="R14" s="13"/>
      <c r="S14" s="13"/>
      <c r="T14" s="13"/>
      <c r="U14" s="13"/>
      <c r="V14" s="13"/>
      <c r="W14" s="13"/>
      <c r="X14" s="13"/>
      <c r="Y14" s="73"/>
      <c r="Z14" s="71"/>
      <c r="AA14" s="13"/>
      <c r="AB14" s="13"/>
      <c r="AC14" s="13"/>
      <c r="AD14" s="13"/>
      <c r="AE14" s="13"/>
      <c r="AF14" s="13"/>
      <c r="AG14" s="13"/>
      <c r="AH14" s="13"/>
      <c r="AI14" s="13"/>
      <c r="AJ14" s="13"/>
      <c r="AK14" s="72"/>
    </row>
    <row r="15" spans="1:37" ht="22.15" customHeight="1" x14ac:dyDescent="0.25">
      <c r="A15" s="93" t="s">
        <v>159</v>
      </c>
      <c r="B15" s="71"/>
      <c r="C15" s="13"/>
      <c r="D15" s="13"/>
      <c r="E15" s="13"/>
      <c r="F15" s="13"/>
      <c r="G15" s="13"/>
      <c r="H15" s="13"/>
      <c r="I15" s="13"/>
      <c r="J15" s="13"/>
      <c r="K15" s="13"/>
      <c r="L15" s="13"/>
      <c r="M15" s="73"/>
      <c r="N15" s="71"/>
      <c r="O15" s="13"/>
      <c r="P15" s="13"/>
      <c r="Q15" s="13"/>
      <c r="R15" s="13"/>
      <c r="S15" s="13"/>
      <c r="T15" s="13"/>
      <c r="U15" s="13"/>
      <c r="V15" s="13"/>
      <c r="W15" s="13"/>
      <c r="X15" s="13"/>
      <c r="Y15" s="73"/>
      <c r="Z15" s="71"/>
      <c r="AA15" s="13"/>
      <c r="AB15" s="13"/>
      <c r="AC15" s="13"/>
      <c r="AD15" s="13"/>
      <c r="AE15" s="13"/>
      <c r="AF15" s="13"/>
      <c r="AG15" s="13"/>
      <c r="AH15" s="13"/>
      <c r="AI15" s="13"/>
      <c r="AJ15" s="13"/>
      <c r="AK15" s="85"/>
    </row>
    <row r="16" spans="1:37" ht="22.15" customHeight="1" thickBot="1" x14ac:dyDescent="0.3">
      <c r="A16" s="94" t="s">
        <v>160</v>
      </c>
      <c r="B16" s="74"/>
      <c r="C16" s="75"/>
      <c r="D16" s="75"/>
      <c r="E16" s="75"/>
      <c r="F16" s="75"/>
      <c r="G16" s="75"/>
      <c r="H16" s="75"/>
      <c r="I16" s="75"/>
      <c r="J16" s="75"/>
      <c r="K16" s="75"/>
      <c r="L16" s="75"/>
      <c r="M16" s="76"/>
      <c r="N16" s="74"/>
      <c r="O16" s="75"/>
      <c r="P16" s="75"/>
      <c r="Q16" s="75"/>
      <c r="R16" s="75"/>
      <c r="S16" s="75"/>
      <c r="T16" s="75"/>
      <c r="U16" s="75"/>
      <c r="V16" s="75"/>
      <c r="W16" s="75"/>
      <c r="X16" s="75"/>
      <c r="Y16" s="76"/>
      <c r="Z16" s="74"/>
      <c r="AA16" s="75"/>
      <c r="AB16" s="75"/>
      <c r="AC16" s="75"/>
      <c r="AD16" s="75"/>
      <c r="AE16" s="75"/>
      <c r="AF16" s="75"/>
      <c r="AG16" s="75"/>
      <c r="AH16" s="75"/>
      <c r="AI16" s="75"/>
      <c r="AJ16" s="75"/>
      <c r="AK16" s="97"/>
    </row>
  </sheetData>
  <mergeCells count="7">
    <mergeCell ref="A12:A13"/>
    <mergeCell ref="B12:AK12"/>
    <mergeCell ref="A1:AK1"/>
    <mergeCell ref="A2:A3"/>
    <mergeCell ref="B2:AK2"/>
    <mergeCell ref="A7:A8"/>
    <mergeCell ref="B7:AK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PF guide</vt:lpstr>
      <vt:lpstr>PF</vt:lpstr>
      <vt:lpstr> CL guide</vt:lpstr>
      <vt:lpstr> CL</vt:lpstr>
      <vt:lpstr>Crono guide</vt:lpstr>
      <vt:lpstr>Crono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mic.matti22@gmail.com</dc:creator>
  <cp:lastModifiedBy>michele</cp:lastModifiedBy>
  <dcterms:created xsi:type="dcterms:W3CDTF">2024-10-14T14:49:51Z</dcterms:created>
  <dcterms:modified xsi:type="dcterms:W3CDTF">2025-10-28T10:58:03Z</dcterms:modified>
</cp:coreProperties>
</file>